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 activeTab="1"/>
  </bookViews>
  <sheets>
    <sheet name="zestawienie" sheetId="1" r:id="rId1"/>
    <sheet name="zał. do uchwały" sheetId="3" r:id="rId2"/>
    <sheet name="klasyfikacja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3" l="1"/>
  <c r="G60" i="3"/>
  <c r="F60" i="3"/>
  <c r="H52" i="3"/>
  <c r="G52" i="3"/>
  <c r="F52" i="3"/>
  <c r="H49" i="3"/>
  <c r="G49" i="3"/>
  <c r="F49" i="3"/>
  <c r="H37" i="3"/>
  <c r="G37" i="3"/>
  <c r="F37" i="3"/>
  <c r="H28" i="3"/>
  <c r="G28" i="3"/>
  <c r="F28" i="3"/>
  <c r="H24" i="3"/>
  <c r="G24" i="3"/>
  <c r="F24" i="3"/>
  <c r="H18" i="3"/>
  <c r="G18" i="3"/>
  <c r="F18" i="3"/>
  <c r="H14" i="3"/>
  <c r="G14" i="3"/>
  <c r="F14" i="3"/>
  <c r="F61" i="3" l="1"/>
  <c r="G61" i="3"/>
  <c r="H61" i="3"/>
  <c r="G3" i="2"/>
  <c r="G19" i="2"/>
  <c r="G18" i="2"/>
  <c r="G17" i="2"/>
  <c r="G16" i="2"/>
  <c r="G15" i="2"/>
  <c r="G14" i="2"/>
  <c r="G13" i="2"/>
  <c r="G22" i="2" s="1"/>
  <c r="G8" i="2"/>
  <c r="G7" i="2"/>
  <c r="G6" i="2"/>
  <c r="G5" i="2"/>
  <c r="G4" i="2"/>
  <c r="D53" i="2"/>
  <c r="B53" i="2"/>
  <c r="H54" i="1"/>
  <c r="J54" i="1"/>
  <c r="F54" i="1"/>
  <c r="G10" i="2" l="1"/>
  <c r="G23" i="2" s="1"/>
  <c r="D54" i="1"/>
  <c r="C54" i="1" l="1"/>
</calcChain>
</file>

<file path=xl/sharedStrings.xml><?xml version="1.0" encoding="utf-8"?>
<sst xmlns="http://schemas.openxmlformats.org/spreadsheetml/2006/main" count="307" uniqueCount="203">
  <si>
    <t>Lp.</t>
  </si>
  <si>
    <t>Nazwa sołectwa</t>
  </si>
  <si>
    <t>ANTONIEWO</t>
  </si>
  <si>
    <t>BIAŁUTY</t>
  </si>
  <si>
    <t>BOMBALICE</t>
  </si>
  <si>
    <t>BONISŁAW</t>
  </si>
  <si>
    <t>BRONOSZEWICE</t>
  </si>
  <si>
    <t>CETLIN</t>
  </si>
  <si>
    <t>CZACHOROWO</t>
  </si>
  <si>
    <t>DZIĘGIELEWO</t>
  </si>
  <si>
    <t>GŁUCHOWO</t>
  </si>
  <si>
    <t>GOLEJEWO</t>
  </si>
  <si>
    <t>GOZDOWO</t>
  </si>
  <si>
    <t>KOLCZYN</t>
  </si>
  <si>
    <t>KOWALEWO</t>
  </si>
  <si>
    <t>KOWALEWO PODBORNE</t>
  </si>
  <si>
    <t>KOWALEWO SKORUPKI</t>
  </si>
  <si>
    <t>KOZICE-SMORZEWO</t>
  </si>
  <si>
    <t>KUNIEWO</t>
  </si>
  <si>
    <t>KURÓWKO</t>
  </si>
  <si>
    <t>LELICE</t>
  </si>
  <si>
    <t>ŁYSAKOWO</t>
  </si>
  <si>
    <t>MIODUSY</t>
  </si>
  <si>
    <t>OSTROWY</t>
  </si>
  <si>
    <t>RECZEWO</t>
  </si>
  <si>
    <t>REMPIN</t>
  </si>
  <si>
    <t>RĘKAWCZYN</t>
  </si>
  <si>
    <t>ROGIENICE</t>
  </si>
  <si>
    <t>ROGIENICZKI</t>
  </si>
  <si>
    <t>RYCHARCICE</t>
  </si>
  <si>
    <t>WĘGRZYNOWO</t>
  </si>
  <si>
    <t>ZAKRZEWKO</t>
  </si>
  <si>
    <t>ZBÓJNO</t>
  </si>
  <si>
    <t>Łącznie</t>
  </si>
  <si>
    <t>Rodzaj przedsięwzięcia</t>
  </si>
  <si>
    <t>1. Budowa altany w miejscowości Rogienice.</t>
  </si>
  <si>
    <t>1. Ogrodzenie placu zabaw wraz ze świetlicą.</t>
  </si>
  <si>
    <t>1. Rozbudowa altany wioskowej.</t>
  </si>
  <si>
    <t>1. Zakup i montaż altany.</t>
  </si>
  <si>
    <t>1. Doposażenie placu zabaw w sołectwie Miodusy.</t>
  </si>
  <si>
    <t>1. Opracowanie dokumentacji projektowej na przebudowę  drogi Kurowo-Lisice Folwark II etap.</t>
  </si>
  <si>
    <t>1. Zakup sprzętu sportowego.</t>
  </si>
  <si>
    <t>1. Zakup altanki.</t>
  </si>
  <si>
    <t>1. Remont dróg gruntowych ( zakup kruszywa, żwiru).</t>
  </si>
  <si>
    <t>1. Budowa ogrodzenia wokół świetlicy wiejskiej w Bronoszewicach + montaż dwóch bram wjazdowych i 3 furtek.</t>
  </si>
  <si>
    <t>1. Modernizacja budynku świetlicy wiejskiej w Bonisławiu.</t>
  </si>
  <si>
    <t>1. Zakup siedmiu sztuk latarni solarnych.</t>
  </si>
  <si>
    <t>Wnioskowana kwota</t>
  </si>
  <si>
    <t>Wysokość środków przypadających na dane sołectwo</t>
  </si>
  <si>
    <t>Liczba m-ców</t>
  </si>
  <si>
    <t xml:space="preserve">1. Zakup kruszywa na naprawę drogi gminnej.                                                                                                                                                               </t>
  </si>
  <si>
    <t>2. Zakup 5 lamp solarnych.</t>
  </si>
  <si>
    <t xml:space="preserve">1. Zakup i montaż urządzeń do siłowni zewnętrznej.                                                                                             </t>
  </si>
  <si>
    <t xml:space="preserve">2. Doposażenia boiska sportowego przy budynku wioskowym w Rycharcicach w sprzęt i urządzenia sportowe. </t>
  </si>
  <si>
    <t xml:space="preserve">1. Zakup kruszywa na drogę gminną.                                                                                                                                                     </t>
  </si>
  <si>
    <t xml:space="preserve">2. Zakup i montaż bramy na placu zabaw. </t>
  </si>
  <si>
    <t>3. Zakup dwóch latarni solarnych.</t>
  </si>
  <si>
    <t xml:space="preserve">1. Zakup traktora ogrodowego Estate 384.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</si>
  <si>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Zakup kosy spalinowej Stihl FS 120 moc, zakup dmuchawy spalinowej Stihl BG 56.</t>
  </si>
  <si>
    <t xml:space="preserve">3.  Zakup bujaczki na plac zabaw. </t>
  </si>
  <si>
    <t xml:space="preserve">1.  Zakup i montaż altany oraz zakup i montaż garażu blaszanego.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</si>
  <si>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 Zakup kosiarki spalinowej i wykaszarki.   </t>
  </si>
  <si>
    <t>3. Wymiana oświetlenia i  malowanie ścian w świetlicy.</t>
  </si>
  <si>
    <t xml:space="preserve">1. Zakup i montaż lamp solarnych.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</si>
  <si>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Zakup tablicy informacyjnej-ogłoszeniowej.        </t>
  </si>
  <si>
    <t xml:space="preserve">1. Zakup i montaż urządzeń na plac zabaw w m. Łysakowo.                                                                                                                             </t>
  </si>
  <si>
    <t>2. Remont drogi na odcinku od figurki do p. D. Kozłowskiej.</t>
  </si>
  <si>
    <t>2. Zakup i montaż kostki brukowej wokół sceny w m. Lelice.</t>
  </si>
  <si>
    <t xml:space="preserve">3. Zakup i montaż garażu typu blaszak przy OSP Kurowo.    </t>
  </si>
  <si>
    <t xml:space="preserve">1. Zakup i montaż lampy solarnej.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</si>
  <si>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Zakup torby medycznej R1 dla OSP w Kurowie.  </t>
  </si>
  <si>
    <t xml:space="preserve">1. Zakup i montaż 2 klimatyzatorów.                                                                                                                                                                                                                                      </t>
  </si>
  <si>
    <t>2. Częściowe utwardzenie terenu za remizą.</t>
  </si>
  <si>
    <t xml:space="preserve">3. Wykonanie fundamentów pod budowę garażu dla samochodu OSP w Gozdowie.      </t>
  </si>
  <si>
    <t xml:space="preserve">1. Poprawa stanu chodnika w parku, biegnącego w kierunku ul. Kasztanowej.                                                                                                                                                                                                                       </t>
  </si>
  <si>
    <t xml:space="preserve">1. Modernizacja świetlicy wiejskiej - klimatyzacja.                                                                                                </t>
  </si>
  <si>
    <t>2. Modernizacja świetlicy wiejskiej - łazienka,kuchnia.</t>
  </si>
  <si>
    <t>2. Budowa ogrodzenia (piłkochwytów).</t>
  </si>
  <si>
    <t xml:space="preserve">1. Wiata ogrodowa przy budynku wiejskim.                                                               </t>
  </si>
  <si>
    <t>2. Doposażenie budynku wiejskiego.</t>
  </si>
  <si>
    <t xml:space="preserve">2. Utworzenie systemu monitoringu z 4 kamerami.   </t>
  </si>
  <si>
    <t>Wydatki bieżące</t>
  </si>
  <si>
    <t>Wydatki majątkowe</t>
  </si>
  <si>
    <t>90015/4210</t>
  </si>
  <si>
    <t>60016/4270</t>
  </si>
  <si>
    <t>92109/6060</t>
  </si>
  <si>
    <t>92109/4210</t>
  </si>
  <si>
    <t>92109/6050</t>
  </si>
  <si>
    <t>92105/6060</t>
  </si>
  <si>
    <t xml:space="preserve">1. Altana ogrodowa (wiata) </t>
  </si>
  <si>
    <t>92695/6050</t>
  </si>
  <si>
    <t>90095/6050</t>
  </si>
  <si>
    <t>75412/6050</t>
  </si>
  <si>
    <t>92695/6060</t>
  </si>
  <si>
    <t>75412/4210</t>
  </si>
  <si>
    <t>60016/6050</t>
  </si>
  <si>
    <t>92695/4210</t>
  </si>
  <si>
    <t>60016/4210</t>
  </si>
  <si>
    <t>92605/6060</t>
  </si>
  <si>
    <t>92605/4210</t>
  </si>
  <si>
    <t>,</t>
  </si>
  <si>
    <t>Podział wg. klasyfikacji</t>
  </si>
  <si>
    <t>Ogółem</t>
  </si>
  <si>
    <t>ZESTAWIENIE FUNDUSZU SOŁECKIEGO NA ROK 2025</t>
  </si>
  <si>
    <t>1. Poprawa stanu technicznego drogi w miejscowości Kuniewo " Poswiętne".</t>
  </si>
  <si>
    <r>
      <rPr>
        <sz val="10"/>
        <color rgb="FFFF0000"/>
        <rFont val="Times New Roman"/>
        <family val="1"/>
        <charset val="238"/>
      </rPr>
      <t xml:space="preserve">Zagospodarownie terenu przy stawie w m. Lelice - 1. </t>
    </r>
    <r>
      <rPr>
        <sz val="10"/>
        <color theme="1"/>
        <rFont val="Times New Roman"/>
        <family val="1"/>
        <charset val="238"/>
      </rPr>
      <t xml:space="preserve">Zakup i montaż zadaszenia ławek przy scenie w m. Lelice.                                                                               </t>
    </r>
  </si>
  <si>
    <r>
      <rPr>
        <sz val="10"/>
        <color rgb="FFFF0000"/>
        <rFont val="Times New Roman"/>
        <family val="1"/>
        <charset val="238"/>
      </rPr>
      <t xml:space="preserve">Remont drogi gminnej </t>
    </r>
    <r>
      <rPr>
        <sz val="10"/>
        <color theme="1"/>
        <rFont val="Times New Roman"/>
        <family val="1"/>
        <charset val="238"/>
      </rPr>
      <t>- Zakup i wbudowanie kruszywa na drodze gminnej Białuty-Stradzewo.</t>
    </r>
  </si>
  <si>
    <r>
      <rPr>
        <sz val="10"/>
        <color rgb="FFFF0000"/>
        <rFont val="Times New Roman"/>
        <family val="1"/>
        <charset val="238"/>
      </rPr>
      <t xml:space="preserve">Modernizacja - </t>
    </r>
    <r>
      <rPr>
        <sz val="10"/>
        <color theme="1"/>
        <rFont val="Times New Roman"/>
        <family val="1"/>
        <charset val="238"/>
      </rPr>
      <t>Remont budynku wioskowego w m. Dzięgielewo</t>
    </r>
  </si>
  <si>
    <r>
      <rPr>
        <sz val="10"/>
        <color rgb="FFFF0000"/>
        <rFont val="Times New Roman"/>
        <family val="1"/>
        <charset val="238"/>
      </rPr>
      <t>Modernizacja placu zabaw</t>
    </r>
    <r>
      <rPr>
        <sz val="10"/>
        <color theme="1"/>
        <rFont val="Times New Roman"/>
        <family val="1"/>
        <charset val="238"/>
      </rPr>
      <t xml:space="preserve"> - Budowa ogrodzenia placu zabaw.                                                                                                                                    </t>
    </r>
  </si>
  <si>
    <t>Dział</t>
  </si>
  <si>
    <t>Rozdział</t>
  </si>
  <si>
    <t>Ostrowy</t>
  </si>
  <si>
    <t>Planowane wydatki</t>
  </si>
  <si>
    <t>Rogieniczki</t>
  </si>
  <si>
    <t xml:space="preserve">Zakup tablicy informacyjnej-ogłoszeniowej        </t>
  </si>
  <si>
    <t>Węgrzynowo</t>
  </si>
  <si>
    <t>Zakup kruszywa na naprawę drogi gminnej</t>
  </si>
  <si>
    <t xml:space="preserve">Zakup kruszywa na naprawę drogi gminnej                                                                                                                                                   </t>
  </si>
  <si>
    <t>Białuty</t>
  </si>
  <si>
    <t>Kolczyn</t>
  </si>
  <si>
    <t>Kuniewo</t>
  </si>
  <si>
    <t>Łysakowo</t>
  </si>
  <si>
    <t>Kozice-Smorzewo</t>
  </si>
  <si>
    <t>Antoniewo</t>
  </si>
  <si>
    <t>Rękawczyn</t>
  </si>
  <si>
    <t>Bombalice</t>
  </si>
  <si>
    <t>Kowalewo Podborne</t>
  </si>
  <si>
    <t>Rempin</t>
  </si>
  <si>
    <t>Rycharcice</t>
  </si>
  <si>
    <t>Ogółem:</t>
  </si>
  <si>
    <t>Kurówko</t>
  </si>
  <si>
    <t>Gozdowo</t>
  </si>
  <si>
    <t>Lelice</t>
  </si>
  <si>
    <t>Cetlin</t>
  </si>
  <si>
    <t>Czachorowo</t>
  </si>
  <si>
    <t>Kowalewo</t>
  </si>
  <si>
    <t>Rogienice</t>
  </si>
  <si>
    <t>Zakrzewko</t>
  </si>
  <si>
    <t>Zbójno</t>
  </si>
  <si>
    <t>Bonisław</t>
  </si>
  <si>
    <t>Bronoszewice</t>
  </si>
  <si>
    <t>Dzięgielewo</t>
  </si>
  <si>
    <t>Golejewo</t>
  </si>
  <si>
    <t>Głuchowo</t>
  </si>
  <si>
    <t>Reczewo</t>
  </si>
  <si>
    <t>Kowalewo Skorupki</t>
  </si>
  <si>
    <t>Miodusy</t>
  </si>
  <si>
    <t>Remont dróg gruntowych ( zakup kruszywa, żwiru)</t>
  </si>
  <si>
    <t>Poprawa stanu technicznego drogi w miejscowości Kuniewo " Poświętne"</t>
  </si>
  <si>
    <t>Remont drogi w m. Łysakowo</t>
  </si>
  <si>
    <t xml:space="preserve">Zakup torby medycznej R1 dla OSP w Kurowie.  </t>
  </si>
  <si>
    <t xml:space="preserve">Zakup i montaż garażu typu blaszak przy OSP Kurowo.    </t>
  </si>
  <si>
    <t xml:space="preserve">Budowa ogrodzenia wokół świetlicy wiejskiej w Bronoszewicach </t>
  </si>
  <si>
    <t>Rozdział 92695:</t>
  </si>
  <si>
    <t>Rozdział 60016:</t>
  </si>
  <si>
    <t>Rozdział 75412:</t>
  </si>
  <si>
    <t>Rozdział 90015:</t>
  </si>
  <si>
    <t>Rozdział 90095:</t>
  </si>
  <si>
    <t>Rozdział 92105:</t>
  </si>
  <si>
    <t>Rozdział 92109:</t>
  </si>
  <si>
    <t>Rozdział 92605:</t>
  </si>
  <si>
    <t>Remont drogi gminnej - zakup i wbudowanie kruszywa na drodze gminnej Białuty-Stradzewo</t>
  </si>
  <si>
    <t xml:space="preserve">Przebudowa chodnika w parku w Gozdowie                                                                                                                                                                                   </t>
  </si>
  <si>
    <t>Modernizacja budynku świetlicy wiejskiej w Dzięgielewie</t>
  </si>
  <si>
    <t xml:space="preserve">Modernizacja budynku świetlicy wiejskiej w Golejewie                                                                                  </t>
  </si>
  <si>
    <t xml:space="preserve">Zakup traktora ogrodowego do pielęgnacji zieleni przy budynku świetlicy wiejskiej w Rękawczynie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</si>
  <si>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Doposażenia boiska sportowego przy budynku wioskowym w Rycharcicach w sprzęt i urządzenia sportowe</t>
  </si>
  <si>
    <t xml:space="preserve">Zakup i montaż urządzeń na plac zabaw w m. Łysakowo                                                                                                                             </t>
  </si>
  <si>
    <t xml:space="preserve">Budowa ogrodzenia placu zabaw w sołectwie Głuchowo                                                                                                                                    </t>
  </si>
  <si>
    <t>Budowa ogrodzenia placu zabaw w sołectwie Reczewo</t>
  </si>
  <si>
    <t>Doposażenie placu zabaw w sołectwie Kowalewo Skorupki</t>
  </si>
  <si>
    <t>Doposażenie placu zabaw w sołectwie Miodusy</t>
  </si>
  <si>
    <t>Zakup i montaż bramy na placu zabaw</t>
  </si>
  <si>
    <t>Zakup bujaczki na plac zabaw</t>
  </si>
  <si>
    <t>Modernizacja budynku świetlicy wiejskiej w Bonisławiu</t>
  </si>
  <si>
    <t>Zakup kosy spalinowej Stihl FS 120 moc, zakup dmuchawy spalinowej Stihl BG 56</t>
  </si>
  <si>
    <t>Zakup kosiarki spalinowej i wykaszarki</t>
  </si>
  <si>
    <t>Wymiana oświetlenia i  malowanie ścian w świetlicy</t>
  </si>
  <si>
    <t>Częściowe utwardzenie terenu za remizą</t>
  </si>
  <si>
    <t xml:space="preserve">Zakup i montaż 2 klimatyzatorów                                                                                                                                                                                                                                      </t>
  </si>
  <si>
    <t>Doposażenie budynku wiejskiego</t>
  </si>
  <si>
    <t>Zakup 5 lamp solarnych</t>
  </si>
  <si>
    <t>Zakup dwóch latarni solarnych</t>
  </si>
  <si>
    <t xml:space="preserve">Zakup i montaż lamp solarnych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</si>
  <si>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Zakup i montaż lampy solarnej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</si>
  <si>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Zakup siedmiu sztuk latarni solarnych</t>
  </si>
  <si>
    <t xml:space="preserve">Wykonanie fundamentów pod budowę garażu dla samochodu OSP w Gozdowie     </t>
  </si>
  <si>
    <t>Rodzaj przedsięwzięcia/zadania</t>
  </si>
  <si>
    <t>w tym:</t>
  </si>
  <si>
    <t>Opracowanie dokumentacji projektowej na przebudowę  drogi gminnej relacji Kurowo-Lisice Folwark - II etap.</t>
  </si>
  <si>
    <t xml:space="preserve">Utworzenie systemu monitoringu na terenie parku w m. Gozdowo  </t>
  </si>
  <si>
    <r>
      <rPr>
        <sz val="10"/>
        <rFont val="Times New Roman"/>
        <family val="1"/>
        <charset val="238"/>
      </rPr>
      <t>Zagospodarownie terenu przy stawie i scenie w m. Lelice:</t>
    </r>
    <r>
      <rPr>
        <sz val="10"/>
        <color theme="1"/>
        <rFont val="Times New Roman"/>
        <family val="1"/>
        <charset val="238"/>
      </rPr>
      <t xml:space="preserve">                                                                   </t>
    </r>
  </si>
  <si>
    <t xml:space="preserve">Zakup altany ogrodowej w sołectwie Bombalice                                                               </t>
  </si>
  <si>
    <t>Zakup altany ogrodowej  w sołectwie Cetlin</t>
  </si>
  <si>
    <t>Zakup altany ogrodowej  w sołectwie Czachorowo</t>
  </si>
  <si>
    <t>Zakup altany ogrodowej  w sołectwie  Kowalewo</t>
  </si>
  <si>
    <t xml:space="preserve">Zakup altany ogrodowej oraz garażu blaszanego  w sołectwie  Rempin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</si>
  <si>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Zakup altany ogrodowej  w sołectwie Rogienice</t>
  </si>
  <si>
    <t>Zakup altany ogrodowej  w sołectwie Zakrzewko</t>
  </si>
  <si>
    <t>Rozbudowa altany ogrodowej  w sołectwie Zbójno</t>
  </si>
  <si>
    <t xml:space="preserve">Zakup urządzeń siłowni zewnętrznej  w sołectwie Rycharcice                                                                                            </t>
  </si>
  <si>
    <t>Wydatki na rok 2025 obejmujące zadania jednostek pomocniczych gminy,                                                                                                                    w tym realizowane w ramach funduszu sołeckiego</t>
  </si>
  <si>
    <t>Załącznik Nr 8                                                                                                              do uchwały budżetowej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</si>
</sst>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0"/>
      <color rgb="FF3F3F76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3F3F3F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8"/>
      <color rgb="FF3F3F76"/>
      <name val="Times New Roman"/>
      <family val="1"/>
      <charset val="238"/>
    </font>
    <font>
      <u/>
      <sz val="8"/>
      <color theme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3F3F3F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i/>
      <sz val="11"/>
      <color theme="1"/>
      <name val="Calibri"/>
      <family val="2"/>
      <scheme val="minor"/>
    </font>
    <font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7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3" fontId="5" fillId="3" borderId="3" xfId="2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" fillId="5" borderId="3" xfId="1" applyFont="1" applyFill="1" applyBorder="1" applyAlignment="1">
      <alignment horizontal="center" vertical="center"/>
    </xf>
    <xf numFmtId="3" fontId="4" fillId="5" borderId="3" xfId="1" applyNumberFormat="1" applyFont="1" applyFill="1" applyBorder="1" applyAlignment="1">
      <alignment horizontal="center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 wrapText="1"/>
    </xf>
    <xf numFmtId="0" fontId="12" fillId="0" borderId="0" xfId="0" applyFont="1"/>
    <xf numFmtId="4" fontId="11" fillId="4" borderId="3" xfId="0" applyNumberFormat="1" applyFont="1" applyFill="1" applyBorder="1" applyAlignment="1">
      <alignment horizontal="center" vertical="center" wrapText="1"/>
    </xf>
    <xf numFmtId="4" fontId="5" fillId="3" borderId="3" xfId="2" applyNumberFormat="1" applyFont="1" applyBorder="1" applyAlignment="1">
      <alignment horizontal="center" vertical="center"/>
    </xf>
    <xf numFmtId="4" fontId="0" fillId="0" borderId="0" xfId="0" applyNumberFormat="1"/>
    <xf numFmtId="0" fontId="12" fillId="0" borderId="0" xfId="0" applyFont="1" applyAlignment="1">
      <alignment horizontal="center"/>
    </xf>
    <xf numFmtId="0" fontId="15" fillId="5" borderId="3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/>
    </xf>
    <xf numFmtId="4" fontId="0" fillId="0" borderId="0" xfId="0" applyNumberFormat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 wrapText="1"/>
    </xf>
    <xf numFmtId="4" fontId="5" fillId="3" borderId="3" xfId="2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right" wrapText="1"/>
    </xf>
    <xf numFmtId="4" fontId="5" fillId="3" borderId="3" xfId="2" applyNumberFormat="1" applyFont="1" applyBorder="1" applyAlignment="1">
      <alignment horizontal="right" vertical="center" wrapText="1"/>
    </xf>
    <xf numFmtId="4" fontId="0" fillId="0" borderId="3" xfId="0" applyNumberFormat="1" applyBorder="1"/>
    <xf numFmtId="4" fontId="8" fillId="0" borderId="3" xfId="0" applyNumberFormat="1" applyFont="1" applyBorder="1"/>
    <xf numFmtId="0" fontId="0" fillId="0" borderId="11" xfId="0" applyBorder="1"/>
    <xf numFmtId="4" fontId="0" fillId="0" borderId="10" xfId="0" applyNumberFormat="1" applyBorder="1"/>
    <xf numFmtId="0" fontId="8" fillId="0" borderId="9" xfId="0" applyFont="1" applyBorder="1"/>
    <xf numFmtId="0" fontId="17" fillId="0" borderId="0" xfId="0" applyFont="1"/>
    <xf numFmtId="0" fontId="9" fillId="0" borderId="0" xfId="0" applyFont="1"/>
    <xf numFmtId="0" fontId="19" fillId="0" borderId="0" xfId="0" applyFont="1" applyAlignment="1">
      <alignment horizontal="right" wrapText="1"/>
    </xf>
    <xf numFmtId="0" fontId="19" fillId="0" borderId="3" xfId="0" applyFont="1" applyBorder="1" applyAlignment="1">
      <alignment horizontal="right" wrapText="1"/>
    </xf>
    <xf numFmtId="0" fontId="20" fillId="0" borderId="3" xfId="0" applyFont="1" applyBorder="1" applyAlignment="1">
      <alignment horizontal="right" wrapText="1"/>
    </xf>
    <xf numFmtId="4" fontId="5" fillId="3" borderId="4" xfId="2" applyNumberFormat="1" applyFont="1" applyBorder="1" applyAlignment="1">
      <alignment vertical="center" wrapText="1"/>
    </xf>
    <xf numFmtId="4" fontId="5" fillId="3" borderId="5" xfId="2" applyNumberFormat="1" applyFont="1" applyBorder="1" applyAlignment="1">
      <alignment vertical="center" wrapText="1"/>
    </xf>
    <xf numFmtId="3" fontId="4" fillId="5" borderId="4" xfId="1" applyNumberFormat="1" applyFont="1" applyFill="1" applyBorder="1" applyAlignment="1">
      <alignment vertical="center"/>
    </xf>
    <xf numFmtId="3" fontId="4" fillId="5" borderId="5" xfId="1" applyNumberFormat="1" applyFont="1" applyFill="1" applyBorder="1" applyAlignment="1">
      <alignment vertical="center"/>
    </xf>
    <xf numFmtId="0" fontId="15" fillId="5" borderId="4" xfId="1" applyFont="1" applyFill="1" applyBorder="1" applyAlignment="1">
      <alignment vertical="center"/>
    </xf>
    <xf numFmtId="0" fontId="15" fillId="5" borderId="5" xfId="1" applyFont="1" applyFill="1" applyBorder="1" applyAlignment="1">
      <alignment vertical="center"/>
    </xf>
    <xf numFmtId="0" fontId="3" fillId="5" borderId="4" xfId="1" applyFont="1" applyFill="1" applyBorder="1" applyAlignment="1">
      <alignment vertical="center"/>
    </xf>
    <xf numFmtId="0" fontId="3" fillId="5" borderId="5" xfId="1" applyFont="1" applyFill="1" applyBorder="1" applyAlignment="1">
      <alignment vertical="center"/>
    </xf>
    <xf numFmtId="4" fontId="5" fillId="3" borderId="7" xfId="2" applyNumberFormat="1" applyFont="1" applyBorder="1" applyAlignment="1">
      <alignment vertical="center"/>
    </xf>
    <xf numFmtId="4" fontId="5" fillId="3" borderId="8" xfId="2" applyNumberFormat="1" applyFont="1" applyBorder="1" applyAlignment="1">
      <alignment vertical="center"/>
    </xf>
    <xf numFmtId="4" fontId="5" fillId="3" borderId="4" xfId="2" applyNumberFormat="1" applyFont="1" applyBorder="1" applyAlignment="1">
      <alignment vertical="center"/>
    </xf>
    <xf numFmtId="4" fontId="5" fillId="3" borderId="5" xfId="2" applyNumberFormat="1" applyFont="1" applyBorder="1" applyAlignment="1">
      <alignment vertical="center"/>
    </xf>
    <xf numFmtId="0" fontId="3" fillId="5" borderId="6" xfId="1" applyFont="1" applyFill="1" applyBorder="1" applyAlignment="1">
      <alignment vertical="center"/>
    </xf>
    <xf numFmtId="0" fontId="15" fillId="5" borderId="6" xfId="1" applyFont="1" applyFill="1" applyBorder="1" applyAlignment="1">
      <alignment vertical="center"/>
    </xf>
    <xf numFmtId="3" fontId="4" fillId="5" borderId="6" xfId="1" applyNumberFormat="1" applyFont="1" applyFill="1" applyBorder="1" applyAlignment="1">
      <alignment vertical="center"/>
    </xf>
    <xf numFmtId="4" fontId="5" fillId="3" borderId="6" xfId="2" applyNumberFormat="1" applyFont="1" applyBorder="1" applyAlignment="1">
      <alignment vertical="center"/>
    </xf>
    <xf numFmtId="0" fontId="15" fillId="5" borderId="4" xfId="1" applyFont="1" applyFill="1" applyBorder="1" applyAlignment="1">
      <alignment vertical="center" wrapText="1"/>
    </xf>
    <xf numFmtId="0" fontId="15" fillId="5" borderId="5" xfId="1" applyFont="1" applyFill="1" applyBorder="1" applyAlignment="1">
      <alignment vertical="center" wrapText="1"/>
    </xf>
    <xf numFmtId="0" fontId="15" fillId="5" borderId="6" xfId="1" applyFont="1" applyFill="1" applyBorder="1" applyAlignment="1">
      <alignment vertical="center" wrapText="1"/>
    </xf>
    <xf numFmtId="3" fontId="4" fillId="5" borderId="4" xfId="1" applyNumberFormat="1" applyFont="1" applyFill="1" applyBorder="1" applyAlignment="1">
      <alignment vertical="center" wrapText="1"/>
    </xf>
    <xf numFmtId="3" fontId="4" fillId="5" borderId="5" xfId="1" applyNumberFormat="1" applyFont="1" applyFill="1" applyBorder="1" applyAlignment="1">
      <alignment vertical="center" wrapText="1"/>
    </xf>
    <xf numFmtId="0" fontId="3" fillId="6" borderId="6" xfId="1" applyFont="1" applyFill="1" applyBorder="1" applyAlignment="1">
      <alignment vertical="center"/>
    </xf>
    <xf numFmtId="0" fontId="15" fillId="6" borderId="6" xfId="1" applyFont="1" applyFill="1" applyBorder="1" applyAlignment="1">
      <alignment vertical="center"/>
    </xf>
    <xf numFmtId="3" fontId="4" fillId="6" borderId="6" xfId="1" applyNumberFormat="1" applyFont="1" applyFill="1" applyBorder="1" applyAlignment="1">
      <alignment vertical="center"/>
    </xf>
    <xf numFmtId="4" fontId="5" fillId="6" borderId="6" xfId="2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left" vertical="center" wrapText="1"/>
    </xf>
    <xf numFmtId="4" fontId="5" fillId="6" borderId="3" xfId="2" applyNumberFormat="1" applyFont="1" applyFill="1" applyBorder="1" applyAlignment="1">
      <alignment horizontal="right" vertical="center" wrapText="1"/>
    </xf>
    <xf numFmtId="0" fontId="19" fillId="6" borderId="3" xfId="0" applyFont="1" applyFill="1" applyBorder="1" applyAlignment="1">
      <alignment horizontal="right" wrapText="1"/>
    </xf>
    <xf numFmtId="0" fontId="0" fillId="6" borderId="0" xfId="0" applyFill="1"/>
    <xf numFmtId="0" fontId="6" fillId="5" borderId="3" xfId="0" applyFont="1" applyFill="1" applyBorder="1" applyAlignment="1">
      <alignment horizontal="left" vertical="center" wrapText="1"/>
    </xf>
    <xf numFmtId="4" fontId="5" fillId="5" borderId="3" xfId="2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left" vertical="center" wrapText="1"/>
    </xf>
    <xf numFmtId="4" fontId="19" fillId="0" borderId="0" xfId="0" applyNumberFormat="1" applyFont="1" applyAlignment="1">
      <alignment horizontal="right" wrapText="1"/>
    </xf>
    <xf numFmtId="0" fontId="6" fillId="0" borderId="3" xfId="0" applyFont="1" applyBorder="1"/>
    <xf numFmtId="4" fontId="6" fillId="0" borderId="3" xfId="0" applyNumberFormat="1" applyFont="1" applyBorder="1"/>
    <xf numFmtId="4" fontId="23" fillId="0" borderId="0" xfId="0" applyNumberFormat="1" applyFont="1" applyAlignment="1">
      <alignment horizontal="right" vertical="center"/>
    </xf>
    <xf numFmtId="4" fontId="4" fillId="0" borderId="3" xfId="0" applyNumberFormat="1" applyFont="1" applyBorder="1"/>
    <xf numFmtId="4" fontId="23" fillId="0" borderId="0" xfId="0" applyNumberFormat="1" applyFont="1"/>
    <xf numFmtId="4" fontId="21" fillId="5" borderId="3" xfId="2" applyNumberFormat="1" applyFont="1" applyFill="1" applyBorder="1" applyAlignment="1">
      <alignment horizontal="right" vertical="center" wrapText="1"/>
    </xf>
    <xf numFmtId="4" fontId="4" fillId="5" borderId="3" xfId="2" applyNumberFormat="1" applyFont="1" applyFill="1" applyBorder="1" applyAlignment="1">
      <alignment horizontal="right" vertical="center" wrapText="1"/>
    </xf>
    <xf numFmtId="4" fontId="10" fillId="5" borderId="3" xfId="0" applyNumberFormat="1" applyFont="1" applyFill="1" applyBorder="1" applyAlignment="1">
      <alignment horizontal="right" wrapText="1"/>
    </xf>
    <xf numFmtId="4" fontId="4" fillId="5" borderId="3" xfId="0" applyNumberFormat="1" applyFont="1" applyFill="1" applyBorder="1" applyAlignment="1">
      <alignment horizontal="right" vertical="center" wrapText="1"/>
    </xf>
    <xf numFmtId="4" fontId="24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" fontId="21" fillId="5" borderId="3" xfId="2" applyNumberFormat="1" applyFont="1" applyFill="1" applyBorder="1" applyAlignment="1">
      <alignment vertical="center" wrapText="1"/>
    </xf>
    <xf numFmtId="0" fontId="17" fillId="0" borderId="0" xfId="0" applyNumberFormat="1" applyFont="1" applyAlignment="1"/>
    <xf numFmtId="0" fontId="0" fillId="0" borderId="0" xfId="0" applyNumberFormat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4" fillId="5" borderId="3" xfId="1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/>
    <xf numFmtId="0" fontId="26" fillId="0" borderId="0" xfId="0" applyFont="1"/>
    <xf numFmtId="4" fontId="14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0" applyFont="1"/>
    <xf numFmtId="0" fontId="29" fillId="0" borderId="0" xfId="0" applyFont="1"/>
    <xf numFmtId="0" fontId="0" fillId="5" borderId="0" xfId="0" applyFill="1" applyAlignment="1">
      <alignment vertical="center"/>
    </xf>
    <xf numFmtId="4" fontId="13" fillId="7" borderId="3" xfId="0" applyNumberFormat="1" applyFont="1" applyFill="1" applyBorder="1" applyAlignment="1">
      <alignment horizontal="center" vertical="center" wrapText="1"/>
    </xf>
    <xf numFmtId="4" fontId="27" fillId="7" borderId="3" xfId="0" applyNumberFormat="1" applyFont="1" applyFill="1" applyBorder="1"/>
    <xf numFmtId="4" fontId="8" fillId="8" borderId="3" xfId="0" applyNumberFormat="1" applyFont="1" applyFill="1" applyBorder="1"/>
    <xf numFmtId="4" fontId="22" fillId="7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3" fillId="5" borderId="3" xfId="1" applyFont="1" applyFill="1" applyBorder="1" applyAlignment="1"/>
    <xf numFmtId="0" fontId="6" fillId="0" borderId="3" xfId="0" applyFont="1" applyBorder="1" applyAlignment="1"/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7" fillId="0" borderId="0" xfId="0" applyNumberFormat="1" applyFont="1" applyAlignment="1">
      <alignment horizontal="center" wrapText="1"/>
    </xf>
    <xf numFmtId="0" fontId="27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 wrapText="1"/>
    </xf>
    <xf numFmtId="0" fontId="11" fillId="7" borderId="5" xfId="0" applyNumberFormat="1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164" fontId="11" fillId="7" borderId="5" xfId="0" applyNumberFormat="1" applyFont="1" applyFill="1" applyBorder="1" applyAlignment="1">
      <alignment horizontal="center" vertical="center" wrapText="1"/>
    </xf>
    <xf numFmtId="4" fontId="11" fillId="7" borderId="4" xfId="0" applyNumberFormat="1" applyFont="1" applyFill="1" applyBorder="1" applyAlignment="1">
      <alignment horizontal="center" vertical="center" wrapText="1"/>
    </xf>
    <xf numFmtId="4" fontId="11" fillId="7" borderId="5" xfId="0" applyNumberFormat="1" applyFont="1" applyFill="1" applyBorder="1" applyAlignment="1">
      <alignment horizontal="center" vertical="center" wrapText="1"/>
    </xf>
    <xf numFmtId="4" fontId="30" fillId="0" borderId="9" xfId="0" applyNumberFormat="1" applyFont="1" applyBorder="1" applyAlignment="1">
      <alignment horizontal="center" vertical="center"/>
    </xf>
    <xf numFmtId="4" fontId="30" fillId="0" borderId="10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4">
    <cellStyle name="Dane wejściowe" xfId="1" builtinId="20"/>
    <cellStyle name="Dane wyjściowe" xfId="2" builtinId="21"/>
    <cellStyle name="Hiperłącze" xfId="3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5" zoomScale="90" zoomScaleNormal="90" workbookViewId="0">
      <selection activeCell="E34" sqref="E34"/>
    </sheetView>
  </sheetViews>
  <sheetFormatPr defaultRowHeight="15" x14ac:dyDescent="0.25"/>
  <cols>
    <col min="1" max="1" width="4.140625" style="1" customWidth="1"/>
    <col min="2" max="2" width="12.42578125" style="18" customWidth="1"/>
    <col min="3" max="3" width="6.28515625" customWidth="1"/>
    <col min="4" max="4" width="10.140625" style="17" customWidth="1"/>
    <col min="5" max="5" width="39" style="7" customWidth="1"/>
    <col min="6" max="6" width="10.7109375" style="22" customWidth="1"/>
    <col min="7" max="7" width="11.85546875" style="34" customWidth="1"/>
    <col min="8" max="8" width="10.140625" style="22" customWidth="1"/>
    <col min="9" max="9" width="12.85546875" style="34" customWidth="1"/>
    <col min="10" max="10" width="10.5703125" style="22" customWidth="1"/>
  </cols>
  <sheetData>
    <row r="1" spans="1:10" ht="21" customHeight="1" x14ac:dyDescent="0.25">
      <c r="C1" s="32" t="s">
        <v>103</v>
      </c>
    </row>
    <row r="3" spans="1:10" s="14" customFormat="1" ht="81.75" customHeight="1" x14ac:dyDescent="0.2">
      <c r="A3" s="11" t="s">
        <v>0</v>
      </c>
      <c r="B3" s="11" t="s">
        <v>1</v>
      </c>
      <c r="C3" s="12" t="s">
        <v>49</v>
      </c>
      <c r="D3" s="15" t="s">
        <v>48</v>
      </c>
      <c r="E3" s="13" t="s">
        <v>34</v>
      </c>
      <c r="F3" s="23" t="s">
        <v>47</v>
      </c>
      <c r="G3" s="107" t="s">
        <v>81</v>
      </c>
      <c r="H3" s="108"/>
      <c r="I3" s="107" t="s">
        <v>82</v>
      </c>
      <c r="J3" s="108"/>
    </row>
    <row r="4" spans="1:10" ht="30" customHeight="1" x14ac:dyDescent="0.25">
      <c r="A4" s="4">
        <v>1</v>
      </c>
      <c r="B4" s="19" t="s">
        <v>2</v>
      </c>
      <c r="C4" s="5">
        <v>103</v>
      </c>
      <c r="D4" s="16">
        <v>17200.64</v>
      </c>
      <c r="E4" s="3" t="s">
        <v>46</v>
      </c>
      <c r="F4" s="24">
        <v>17200.64</v>
      </c>
      <c r="G4" s="35" t="s">
        <v>83</v>
      </c>
      <c r="H4" s="24">
        <v>17200.64</v>
      </c>
      <c r="I4" s="35"/>
      <c r="J4" s="24"/>
    </row>
    <row r="5" spans="1:10" ht="30" customHeight="1" x14ac:dyDescent="0.25">
      <c r="A5" s="4">
        <v>2</v>
      </c>
      <c r="B5" s="19" t="s">
        <v>3</v>
      </c>
      <c r="C5" s="5">
        <v>43</v>
      </c>
      <c r="D5" s="16">
        <v>13794.58</v>
      </c>
      <c r="E5" s="8" t="s">
        <v>106</v>
      </c>
      <c r="F5" s="24">
        <v>13794.58</v>
      </c>
      <c r="G5" s="35" t="s">
        <v>84</v>
      </c>
      <c r="H5" s="24">
        <v>13794.58</v>
      </c>
      <c r="I5" s="35"/>
      <c r="J5" s="24"/>
    </row>
    <row r="6" spans="1:10" ht="30" customHeight="1" x14ac:dyDescent="0.25">
      <c r="A6" s="43">
        <v>3</v>
      </c>
      <c r="B6" s="41" t="s">
        <v>4</v>
      </c>
      <c r="C6" s="39">
        <v>185</v>
      </c>
      <c r="D6" s="37">
        <v>21855.599999999999</v>
      </c>
      <c r="E6" s="8" t="s">
        <v>78</v>
      </c>
      <c r="F6" s="26">
        <v>10000</v>
      </c>
      <c r="G6" s="35"/>
      <c r="H6" s="26"/>
      <c r="I6" s="35" t="s">
        <v>88</v>
      </c>
      <c r="J6" s="26">
        <v>10000</v>
      </c>
    </row>
    <row r="7" spans="1:10" ht="30" customHeight="1" x14ac:dyDescent="0.25">
      <c r="A7" s="44"/>
      <c r="B7" s="42"/>
      <c r="C7" s="40"/>
      <c r="D7" s="38"/>
      <c r="E7" s="8" t="s">
        <v>79</v>
      </c>
      <c r="F7" s="26">
        <v>11500</v>
      </c>
      <c r="G7" s="35" t="s">
        <v>86</v>
      </c>
      <c r="H7" s="26">
        <v>11500</v>
      </c>
      <c r="I7" s="35"/>
      <c r="J7" s="26"/>
    </row>
    <row r="8" spans="1:10" ht="30" customHeight="1" x14ac:dyDescent="0.25">
      <c r="A8" s="4">
        <v>4</v>
      </c>
      <c r="B8" s="19" t="s">
        <v>5</v>
      </c>
      <c r="C8" s="5">
        <v>265</v>
      </c>
      <c r="D8" s="16">
        <v>26397.03</v>
      </c>
      <c r="E8" s="3" t="s">
        <v>45</v>
      </c>
      <c r="F8" s="24">
        <v>26397.03</v>
      </c>
      <c r="G8" s="35"/>
      <c r="H8" s="24"/>
      <c r="I8" s="35" t="s">
        <v>87</v>
      </c>
      <c r="J8" s="24">
        <v>26397.03</v>
      </c>
    </row>
    <row r="9" spans="1:10" ht="45.6" customHeight="1" x14ac:dyDescent="0.25">
      <c r="A9" s="4">
        <v>5</v>
      </c>
      <c r="B9" s="19" t="s">
        <v>6</v>
      </c>
      <c r="C9" s="5">
        <v>166</v>
      </c>
      <c r="D9" s="16">
        <v>20777.009999999998</v>
      </c>
      <c r="E9" s="8" t="s">
        <v>44</v>
      </c>
      <c r="F9" s="24">
        <v>20777.009999999998</v>
      </c>
      <c r="G9" s="35"/>
      <c r="H9" s="24"/>
      <c r="I9" s="35" t="s">
        <v>87</v>
      </c>
      <c r="J9" s="24">
        <v>20777.009999999998</v>
      </c>
    </row>
    <row r="10" spans="1:10" ht="30" customHeight="1" x14ac:dyDescent="0.25">
      <c r="A10" s="4">
        <v>6</v>
      </c>
      <c r="B10" s="19" t="s">
        <v>7</v>
      </c>
      <c r="C10" s="5">
        <v>155</v>
      </c>
      <c r="D10" s="16">
        <v>20152.57</v>
      </c>
      <c r="E10" s="9" t="s">
        <v>89</v>
      </c>
      <c r="F10" s="24">
        <v>20152.57</v>
      </c>
      <c r="G10" s="35"/>
      <c r="H10" s="24"/>
      <c r="I10" s="35" t="s">
        <v>88</v>
      </c>
      <c r="J10" s="24">
        <v>20152.57</v>
      </c>
    </row>
    <row r="11" spans="1:10" ht="30" customHeight="1" x14ac:dyDescent="0.25">
      <c r="A11" s="4">
        <v>7</v>
      </c>
      <c r="B11" s="19" t="s">
        <v>8</v>
      </c>
      <c r="C11" s="5">
        <v>61</v>
      </c>
      <c r="D11" s="16">
        <v>14816.4</v>
      </c>
      <c r="E11" s="10" t="s">
        <v>38</v>
      </c>
      <c r="F11" s="24">
        <v>14816.4</v>
      </c>
      <c r="G11" s="35"/>
      <c r="H11" s="24"/>
      <c r="I11" s="35" t="s">
        <v>88</v>
      </c>
      <c r="J11" s="24">
        <v>14816.4</v>
      </c>
    </row>
    <row r="12" spans="1:10" ht="30" customHeight="1" x14ac:dyDescent="0.25">
      <c r="A12" s="4">
        <v>8</v>
      </c>
      <c r="B12" s="19" t="s">
        <v>9</v>
      </c>
      <c r="C12" s="5">
        <v>65</v>
      </c>
      <c r="D12" s="16">
        <v>15043.47</v>
      </c>
      <c r="E12" s="8" t="s">
        <v>107</v>
      </c>
      <c r="F12" s="24">
        <v>15043.47</v>
      </c>
      <c r="G12" s="35"/>
      <c r="H12" s="24"/>
      <c r="I12" s="35" t="s">
        <v>87</v>
      </c>
      <c r="J12" s="24">
        <v>15043.47</v>
      </c>
    </row>
    <row r="13" spans="1:10" ht="30" customHeight="1" x14ac:dyDescent="0.25">
      <c r="A13" s="43">
        <v>9</v>
      </c>
      <c r="B13" s="41" t="s">
        <v>10</v>
      </c>
      <c r="C13" s="39">
        <v>57</v>
      </c>
      <c r="D13" s="45">
        <v>14589.32</v>
      </c>
      <c r="E13" s="8" t="s">
        <v>108</v>
      </c>
      <c r="F13" s="26">
        <v>7639.95</v>
      </c>
      <c r="G13" s="35"/>
      <c r="H13" s="26"/>
      <c r="I13" s="35" t="s">
        <v>90</v>
      </c>
      <c r="J13" s="26">
        <v>7639.95</v>
      </c>
    </row>
    <row r="14" spans="1:10" ht="30" customHeight="1" x14ac:dyDescent="0.25">
      <c r="A14" s="44"/>
      <c r="B14" s="42"/>
      <c r="C14" s="40"/>
      <c r="D14" s="46"/>
      <c r="E14" s="8" t="s">
        <v>77</v>
      </c>
      <c r="F14" s="26">
        <v>6215</v>
      </c>
      <c r="G14" s="35"/>
      <c r="H14" s="26"/>
      <c r="I14" s="35" t="s">
        <v>90</v>
      </c>
      <c r="J14" s="26">
        <v>6215</v>
      </c>
    </row>
    <row r="15" spans="1:10" ht="30" customHeight="1" x14ac:dyDescent="0.25">
      <c r="A15" s="43">
        <v>10</v>
      </c>
      <c r="B15" s="41" t="s">
        <v>11</v>
      </c>
      <c r="C15" s="39">
        <v>219</v>
      </c>
      <c r="D15" s="47">
        <v>23785.71</v>
      </c>
      <c r="E15" s="8" t="s">
        <v>75</v>
      </c>
      <c r="F15" s="26">
        <v>15000</v>
      </c>
      <c r="G15" s="35"/>
      <c r="H15" s="26"/>
      <c r="I15" s="35" t="s">
        <v>87</v>
      </c>
      <c r="J15" s="26">
        <v>15000</v>
      </c>
    </row>
    <row r="16" spans="1:10" ht="30" customHeight="1" x14ac:dyDescent="0.25">
      <c r="A16" s="44"/>
      <c r="B16" s="42"/>
      <c r="C16" s="40"/>
      <c r="D16" s="48"/>
      <c r="E16" s="8" t="s">
        <v>76</v>
      </c>
      <c r="F16" s="26">
        <v>8785.7099999999991</v>
      </c>
      <c r="G16" s="35"/>
      <c r="H16" s="26"/>
      <c r="I16" s="35" t="s">
        <v>87</v>
      </c>
      <c r="J16" s="26">
        <v>8785.7099999999991</v>
      </c>
    </row>
    <row r="17" spans="1:10" ht="30" customHeight="1" x14ac:dyDescent="0.25">
      <c r="A17" s="43">
        <v>11</v>
      </c>
      <c r="B17" s="41" t="s">
        <v>12</v>
      </c>
      <c r="C17" s="39">
        <v>1456</v>
      </c>
      <c r="D17" s="47">
        <v>56767.8</v>
      </c>
      <c r="E17" s="8" t="s">
        <v>74</v>
      </c>
      <c r="F17" s="26">
        <v>16767.8</v>
      </c>
      <c r="G17" s="35"/>
      <c r="H17" s="26"/>
      <c r="I17" s="35" t="s">
        <v>91</v>
      </c>
      <c r="J17" s="26">
        <v>16767.8</v>
      </c>
    </row>
    <row r="18" spans="1:10" ht="30" customHeight="1" x14ac:dyDescent="0.25">
      <c r="A18" s="49"/>
      <c r="B18" s="50"/>
      <c r="C18" s="51"/>
      <c r="D18" s="52"/>
      <c r="E18" s="8" t="s">
        <v>80</v>
      </c>
      <c r="F18" s="26">
        <v>20000</v>
      </c>
      <c r="G18" s="35"/>
      <c r="H18" s="26"/>
      <c r="I18" s="35" t="s">
        <v>91</v>
      </c>
      <c r="J18" s="26">
        <v>20000</v>
      </c>
    </row>
    <row r="19" spans="1:10" ht="30" customHeight="1" x14ac:dyDescent="0.25">
      <c r="A19" s="44"/>
      <c r="B19" s="42"/>
      <c r="C19" s="40"/>
      <c r="D19" s="48"/>
      <c r="E19" s="8" t="s">
        <v>73</v>
      </c>
      <c r="F19" s="26">
        <v>20000</v>
      </c>
      <c r="G19" s="35"/>
      <c r="H19" s="26"/>
      <c r="I19" s="35" t="s">
        <v>92</v>
      </c>
      <c r="J19" s="26">
        <v>20000</v>
      </c>
    </row>
    <row r="20" spans="1:10" ht="30" customHeight="1" x14ac:dyDescent="0.25">
      <c r="A20" s="4">
        <v>12</v>
      </c>
      <c r="B20" s="19" t="s">
        <v>13</v>
      </c>
      <c r="C20" s="5">
        <v>143</v>
      </c>
      <c r="D20" s="16">
        <v>19471.36</v>
      </c>
      <c r="E20" s="3" t="s">
        <v>43</v>
      </c>
      <c r="F20" s="24">
        <v>19471.36</v>
      </c>
      <c r="G20" s="35" t="s">
        <v>84</v>
      </c>
      <c r="H20" s="24">
        <v>19471.36</v>
      </c>
      <c r="I20" s="35"/>
      <c r="J20" s="24"/>
    </row>
    <row r="21" spans="1:10" ht="30" customHeight="1" x14ac:dyDescent="0.25">
      <c r="A21" s="4">
        <v>13</v>
      </c>
      <c r="B21" s="19" t="s">
        <v>14</v>
      </c>
      <c r="C21" s="5">
        <v>123</v>
      </c>
      <c r="D21" s="16">
        <v>18336</v>
      </c>
      <c r="E21" s="3" t="s">
        <v>42</v>
      </c>
      <c r="F21" s="24">
        <v>18336</v>
      </c>
      <c r="G21" s="35"/>
      <c r="H21" s="24"/>
      <c r="I21" s="35" t="s">
        <v>88</v>
      </c>
      <c r="J21" s="24">
        <v>18336</v>
      </c>
    </row>
    <row r="22" spans="1:10" ht="30" customHeight="1" x14ac:dyDescent="0.25">
      <c r="A22" s="43">
        <v>14</v>
      </c>
      <c r="B22" s="53" t="s">
        <v>15</v>
      </c>
      <c r="C22" s="39">
        <v>81</v>
      </c>
      <c r="D22" s="47">
        <v>15951.75</v>
      </c>
      <c r="E22" s="8" t="s">
        <v>71</v>
      </c>
      <c r="F22" s="26">
        <v>12000</v>
      </c>
      <c r="G22" s="35" t="s">
        <v>86</v>
      </c>
      <c r="H22" s="26">
        <v>12000</v>
      </c>
      <c r="I22" s="35"/>
      <c r="J22" s="26"/>
    </row>
    <row r="23" spans="1:10" ht="30" customHeight="1" x14ac:dyDescent="0.25">
      <c r="A23" s="44"/>
      <c r="B23" s="54"/>
      <c r="C23" s="40"/>
      <c r="D23" s="48"/>
      <c r="E23" s="8" t="s">
        <v>72</v>
      </c>
      <c r="F23" s="26">
        <v>3951.75</v>
      </c>
      <c r="G23" s="35" t="s">
        <v>86</v>
      </c>
      <c r="H23" s="26">
        <v>3951.75</v>
      </c>
      <c r="I23" s="35"/>
      <c r="J23" s="26"/>
    </row>
    <row r="24" spans="1:10" ht="30" customHeight="1" x14ac:dyDescent="0.25">
      <c r="A24" s="4">
        <v>15</v>
      </c>
      <c r="B24" s="20" t="s">
        <v>16</v>
      </c>
      <c r="C24" s="5">
        <v>42</v>
      </c>
      <c r="D24" s="16">
        <v>13737.81</v>
      </c>
      <c r="E24" s="3" t="s">
        <v>41</v>
      </c>
      <c r="F24" s="24">
        <v>13737.81</v>
      </c>
      <c r="G24" s="35"/>
      <c r="H24" s="24"/>
      <c r="I24" s="35" t="s">
        <v>93</v>
      </c>
      <c r="J24" s="24">
        <v>13737.81</v>
      </c>
    </row>
    <row r="25" spans="1:10" ht="30" customHeight="1" x14ac:dyDescent="0.25">
      <c r="A25" s="43">
        <v>16</v>
      </c>
      <c r="B25" s="53" t="s">
        <v>17</v>
      </c>
      <c r="C25" s="39">
        <v>89</v>
      </c>
      <c r="D25" s="47">
        <v>16405.89</v>
      </c>
      <c r="E25" s="8" t="s">
        <v>69</v>
      </c>
      <c r="F25" s="26">
        <v>6000</v>
      </c>
      <c r="G25" s="35" t="s">
        <v>83</v>
      </c>
      <c r="H25" s="26">
        <v>6000</v>
      </c>
      <c r="I25" s="35"/>
      <c r="J25" s="26"/>
    </row>
    <row r="26" spans="1:10" ht="30" customHeight="1" x14ac:dyDescent="0.25">
      <c r="A26" s="49"/>
      <c r="B26" s="55"/>
      <c r="C26" s="51"/>
      <c r="D26" s="52"/>
      <c r="E26" s="8" t="s">
        <v>70</v>
      </c>
      <c r="F26" s="26">
        <v>5000</v>
      </c>
      <c r="G26" s="35" t="s">
        <v>94</v>
      </c>
      <c r="H26" s="26">
        <v>5000</v>
      </c>
      <c r="I26" s="35"/>
      <c r="J26" s="26"/>
    </row>
    <row r="27" spans="1:10" ht="30" customHeight="1" x14ac:dyDescent="0.25">
      <c r="A27" s="44"/>
      <c r="B27" s="54"/>
      <c r="C27" s="40"/>
      <c r="D27" s="48"/>
      <c r="E27" s="8" t="s">
        <v>68</v>
      </c>
      <c r="F27" s="26">
        <v>5405.89</v>
      </c>
      <c r="G27" s="35" t="s">
        <v>94</v>
      </c>
      <c r="H27" s="26">
        <v>5405.89</v>
      </c>
      <c r="I27" s="35"/>
      <c r="J27" s="26"/>
    </row>
    <row r="28" spans="1:10" ht="35.25" customHeight="1" x14ac:dyDescent="0.25">
      <c r="A28" s="4">
        <v>17</v>
      </c>
      <c r="B28" s="19" t="s">
        <v>18</v>
      </c>
      <c r="C28" s="5">
        <v>69</v>
      </c>
      <c r="D28" s="16">
        <v>15270.54</v>
      </c>
      <c r="E28" s="8" t="s">
        <v>104</v>
      </c>
      <c r="F28" s="24">
        <v>15270.54</v>
      </c>
      <c r="G28" s="35" t="s">
        <v>84</v>
      </c>
      <c r="H28" s="24">
        <v>15270.54</v>
      </c>
      <c r="I28" s="35"/>
      <c r="J28" s="24"/>
    </row>
    <row r="29" spans="1:10" ht="36.75" customHeight="1" x14ac:dyDescent="0.25">
      <c r="A29" s="4">
        <v>18</v>
      </c>
      <c r="B29" s="19" t="s">
        <v>19</v>
      </c>
      <c r="C29" s="5">
        <v>138</v>
      </c>
      <c r="D29" s="16">
        <v>19187.52</v>
      </c>
      <c r="E29" s="8" t="s">
        <v>40</v>
      </c>
      <c r="F29" s="24">
        <v>19187.52</v>
      </c>
      <c r="G29" s="35"/>
      <c r="H29" s="24"/>
      <c r="I29" s="35" t="s">
        <v>95</v>
      </c>
      <c r="J29" s="24">
        <v>19187.52</v>
      </c>
    </row>
    <row r="30" spans="1:10" ht="38.25" customHeight="1" x14ac:dyDescent="0.25">
      <c r="A30" s="43">
        <v>19</v>
      </c>
      <c r="B30" s="41" t="s">
        <v>20</v>
      </c>
      <c r="C30" s="56">
        <v>631</v>
      </c>
      <c r="D30" s="47">
        <v>47174.04</v>
      </c>
      <c r="E30" s="8" t="s">
        <v>105</v>
      </c>
      <c r="F30" s="26">
        <v>20000</v>
      </c>
      <c r="G30" s="35"/>
      <c r="H30" s="26"/>
      <c r="I30" s="35" t="s">
        <v>91</v>
      </c>
      <c r="J30" s="26">
        <v>20000</v>
      </c>
    </row>
    <row r="31" spans="1:10" ht="30" customHeight="1" x14ac:dyDescent="0.25">
      <c r="A31" s="44"/>
      <c r="B31" s="42"/>
      <c r="C31" s="57"/>
      <c r="D31" s="48"/>
      <c r="E31" s="8" t="s">
        <v>67</v>
      </c>
      <c r="F31" s="26">
        <v>27174.04</v>
      </c>
      <c r="G31" s="35"/>
      <c r="H31" s="26"/>
      <c r="I31" s="35" t="s">
        <v>91</v>
      </c>
      <c r="J31" s="26">
        <v>27174.04</v>
      </c>
    </row>
    <row r="32" spans="1:10" ht="30" customHeight="1" x14ac:dyDescent="0.25">
      <c r="A32" s="43">
        <v>20</v>
      </c>
      <c r="B32" s="41" t="s">
        <v>21</v>
      </c>
      <c r="C32" s="39">
        <v>83</v>
      </c>
      <c r="D32" s="47">
        <v>16065.29</v>
      </c>
      <c r="E32" s="8" t="s">
        <v>65</v>
      </c>
      <c r="F32" s="26">
        <v>8000</v>
      </c>
      <c r="G32" s="35" t="s">
        <v>96</v>
      </c>
      <c r="H32" s="26">
        <v>8000</v>
      </c>
      <c r="I32" s="35"/>
      <c r="J32" s="26"/>
    </row>
    <row r="33" spans="1:10" ht="30" customHeight="1" x14ac:dyDescent="0.25">
      <c r="A33" s="44"/>
      <c r="B33" s="42"/>
      <c r="C33" s="40"/>
      <c r="D33" s="48"/>
      <c r="E33" s="8" t="s">
        <v>66</v>
      </c>
      <c r="F33" s="26">
        <v>8065.29</v>
      </c>
      <c r="G33" s="35" t="s">
        <v>84</v>
      </c>
      <c r="H33" s="26">
        <v>8065.29</v>
      </c>
      <c r="I33" s="35"/>
      <c r="J33" s="26"/>
    </row>
    <row r="34" spans="1:10" ht="30" customHeight="1" x14ac:dyDescent="0.25">
      <c r="A34" s="4">
        <v>21</v>
      </c>
      <c r="B34" s="19" t="s">
        <v>22</v>
      </c>
      <c r="C34" s="5">
        <v>61</v>
      </c>
      <c r="D34" s="16">
        <v>14816.4</v>
      </c>
      <c r="E34" s="3" t="s">
        <v>39</v>
      </c>
      <c r="F34" s="24">
        <v>14816.4</v>
      </c>
      <c r="G34" s="35"/>
      <c r="H34" s="24"/>
      <c r="I34" s="35" t="s">
        <v>93</v>
      </c>
      <c r="J34" s="24">
        <v>14816.4</v>
      </c>
    </row>
    <row r="35" spans="1:10" ht="30" customHeight="1" x14ac:dyDescent="0.25">
      <c r="A35" s="43">
        <v>22</v>
      </c>
      <c r="B35" s="41" t="s">
        <v>23</v>
      </c>
      <c r="C35" s="39">
        <v>162</v>
      </c>
      <c r="D35" s="47">
        <v>20549.939999999999</v>
      </c>
      <c r="E35" s="8" t="s">
        <v>63</v>
      </c>
      <c r="F35" s="26">
        <v>6000</v>
      </c>
      <c r="G35" s="35" t="s">
        <v>83</v>
      </c>
      <c r="H35" s="26">
        <v>6000</v>
      </c>
      <c r="I35" s="35"/>
      <c r="J35" s="26"/>
    </row>
    <row r="36" spans="1:10" s="65" customFormat="1" ht="30" customHeight="1" x14ac:dyDescent="0.25">
      <c r="A36" s="58"/>
      <c r="B36" s="59"/>
      <c r="C36" s="60"/>
      <c r="D36" s="61"/>
      <c r="E36" s="62" t="s">
        <v>64</v>
      </c>
      <c r="F36" s="63">
        <v>3000</v>
      </c>
      <c r="G36" s="64" t="s">
        <v>97</v>
      </c>
      <c r="H36" s="63">
        <v>3000</v>
      </c>
      <c r="I36" s="64"/>
      <c r="J36" s="63"/>
    </row>
    <row r="37" spans="1:10" ht="30" customHeight="1" x14ac:dyDescent="0.25">
      <c r="A37" s="44"/>
      <c r="B37" s="42"/>
      <c r="C37" s="40"/>
      <c r="D37" s="48"/>
      <c r="E37" s="8" t="s">
        <v>62</v>
      </c>
      <c r="F37" s="26">
        <v>11549.94</v>
      </c>
      <c r="G37" s="35" t="s">
        <v>86</v>
      </c>
      <c r="H37" s="26">
        <v>11549.94</v>
      </c>
      <c r="I37" s="35"/>
      <c r="J37" s="26"/>
    </row>
    <row r="38" spans="1:10" ht="30" customHeight="1" x14ac:dyDescent="0.25">
      <c r="A38" s="4">
        <v>23</v>
      </c>
      <c r="B38" s="19" t="s">
        <v>24</v>
      </c>
      <c r="C38" s="5">
        <v>112</v>
      </c>
      <c r="D38" s="16">
        <v>17711.55</v>
      </c>
      <c r="E38" s="3" t="s">
        <v>36</v>
      </c>
      <c r="F38" s="24">
        <v>17711.55</v>
      </c>
      <c r="G38" s="35"/>
      <c r="H38" s="24"/>
      <c r="I38" s="35" t="s">
        <v>90</v>
      </c>
      <c r="J38" s="24">
        <v>17711.55</v>
      </c>
    </row>
    <row r="39" spans="1:10" ht="30" customHeight="1" x14ac:dyDescent="0.25">
      <c r="A39" s="43">
        <v>24</v>
      </c>
      <c r="B39" s="41" t="s">
        <v>25</v>
      </c>
      <c r="C39" s="39">
        <v>491</v>
      </c>
      <c r="D39" s="47">
        <v>39226.550000000003</v>
      </c>
      <c r="E39" s="9" t="s">
        <v>60</v>
      </c>
      <c r="F39" s="26">
        <v>30000</v>
      </c>
      <c r="G39" s="35"/>
      <c r="H39" s="26"/>
      <c r="I39" s="35" t="s">
        <v>88</v>
      </c>
      <c r="J39" s="26">
        <v>30000</v>
      </c>
    </row>
    <row r="40" spans="1:10" ht="30" customHeight="1" x14ac:dyDescent="0.25">
      <c r="A40" s="49"/>
      <c r="B40" s="50"/>
      <c r="C40" s="51"/>
      <c r="D40" s="52"/>
      <c r="E40" s="9" t="s">
        <v>61</v>
      </c>
      <c r="F40" s="26">
        <v>3500</v>
      </c>
      <c r="G40" s="35" t="s">
        <v>86</v>
      </c>
      <c r="H40" s="26">
        <v>3500</v>
      </c>
      <c r="I40" s="35"/>
      <c r="J40" s="26"/>
    </row>
    <row r="41" spans="1:10" ht="30" customHeight="1" x14ac:dyDescent="0.25">
      <c r="A41" s="44"/>
      <c r="B41" s="42"/>
      <c r="C41" s="40"/>
      <c r="D41" s="48"/>
      <c r="E41" s="9" t="s">
        <v>59</v>
      </c>
      <c r="F41" s="26">
        <v>5726.55</v>
      </c>
      <c r="G41" s="35" t="s">
        <v>96</v>
      </c>
      <c r="H41" s="26">
        <v>5726.55</v>
      </c>
      <c r="I41" s="35"/>
      <c r="J41" s="26"/>
    </row>
    <row r="42" spans="1:10" ht="30" customHeight="1" x14ac:dyDescent="0.25">
      <c r="A42" s="43">
        <v>25</v>
      </c>
      <c r="B42" s="41" t="s">
        <v>26</v>
      </c>
      <c r="C42" s="39">
        <v>175</v>
      </c>
      <c r="D42" s="47">
        <v>21287.93</v>
      </c>
      <c r="E42" s="8" t="s">
        <v>57</v>
      </c>
      <c r="F42" s="26">
        <v>11999</v>
      </c>
      <c r="G42" s="35"/>
      <c r="H42" s="26"/>
      <c r="I42" s="35" t="s">
        <v>85</v>
      </c>
      <c r="J42" s="26">
        <v>11999</v>
      </c>
    </row>
    <row r="43" spans="1:10" ht="30" customHeight="1" x14ac:dyDescent="0.25">
      <c r="A43" s="49"/>
      <c r="B43" s="50"/>
      <c r="C43" s="51"/>
      <c r="D43" s="52"/>
      <c r="E43" s="8" t="s">
        <v>58</v>
      </c>
      <c r="F43" s="26">
        <v>3364</v>
      </c>
      <c r="G43" s="35" t="s">
        <v>86</v>
      </c>
      <c r="H43" s="26">
        <v>3364</v>
      </c>
      <c r="I43" s="35"/>
      <c r="J43" s="26"/>
    </row>
    <row r="44" spans="1:10" ht="30" customHeight="1" x14ac:dyDescent="0.25">
      <c r="A44" s="44"/>
      <c r="B44" s="42"/>
      <c r="C44" s="40"/>
      <c r="D44" s="48"/>
      <c r="E44" s="8" t="s">
        <v>56</v>
      </c>
      <c r="F44" s="26">
        <v>5924.93</v>
      </c>
      <c r="G44" s="35" t="s">
        <v>83</v>
      </c>
      <c r="H44" s="26">
        <v>5924.93</v>
      </c>
      <c r="I44" s="35"/>
      <c r="J44" s="26"/>
    </row>
    <row r="45" spans="1:10" ht="30" customHeight="1" x14ac:dyDescent="0.25">
      <c r="A45" s="4">
        <v>26</v>
      </c>
      <c r="B45" s="19" t="s">
        <v>27</v>
      </c>
      <c r="C45" s="5">
        <v>125</v>
      </c>
      <c r="D45" s="16">
        <v>18449.54</v>
      </c>
      <c r="E45" s="3" t="s">
        <v>35</v>
      </c>
      <c r="F45" s="24">
        <v>18449.54</v>
      </c>
      <c r="G45" s="35"/>
      <c r="H45" s="24"/>
      <c r="I45" s="35" t="s">
        <v>88</v>
      </c>
      <c r="J45" s="24">
        <v>18449.54</v>
      </c>
    </row>
    <row r="46" spans="1:10" ht="30" customHeight="1" x14ac:dyDescent="0.25">
      <c r="A46" s="43">
        <v>27</v>
      </c>
      <c r="B46" s="41" t="s">
        <v>28</v>
      </c>
      <c r="C46" s="39">
        <v>101</v>
      </c>
      <c r="D46" s="47">
        <v>17087.11</v>
      </c>
      <c r="E46" s="9" t="s">
        <v>54</v>
      </c>
      <c r="F46" s="26">
        <v>15087.11</v>
      </c>
      <c r="G46" s="35" t="s">
        <v>97</v>
      </c>
      <c r="H46" s="26">
        <v>15087.11</v>
      </c>
      <c r="I46" s="35"/>
      <c r="J46" s="26"/>
    </row>
    <row r="47" spans="1:10" ht="30" customHeight="1" x14ac:dyDescent="0.25">
      <c r="A47" s="44"/>
      <c r="B47" s="42"/>
      <c r="C47" s="40"/>
      <c r="D47" s="48"/>
      <c r="E47" s="9" t="s">
        <v>55</v>
      </c>
      <c r="F47" s="26">
        <v>2000</v>
      </c>
      <c r="G47" s="35" t="s">
        <v>96</v>
      </c>
      <c r="H47" s="26">
        <v>2000</v>
      </c>
      <c r="I47" s="35"/>
      <c r="J47" s="26"/>
    </row>
    <row r="48" spans="1:10" ht="30" customHeight="1" x14ac:dyDescent="0.25">
      <c r="A48" s="43">
        <v>28</v>
      </c>
      <c r="B48" s="41" t="s">
        <v>29</v>
      </c>
      <c r="C48" s="39">
        <v>118</v>
      </c>
      <c r="D48" s="47">
        <v>18052.16</v>
      </c>
      <c r="E48" s="9" t="s">
        <v>52</v>
      </c>
      <c r="F48" s="26">
        <v>10052.16</v>
      </c>
      <c r="G48" s="35"/>
      <c r="H48" s="26"/>
      <c r="I48" s="35" t="s">
        <v>98</v>
      </c>
      <c r="J48" s="26">
        <v>10052.16</v>
      </c>
    </row>
    <row r="49" spans="1:10" ht="42.75" customHeight="1" x14ac:dyDescent="0.25">
      <c r="A49" s="44"/>
      <c r="B49" s="42"/>
      <c r="C49" s="40"/>
      <c r="D49" s="48"/>
      <c r="E49" s="9" t="s">
        <v>53</v>
      </c>
      <c r="F49" s="26">
        <v>8000</v>
      </c>
      <c r="G49" s="35" t="s">
        <v>99</v>
      </c>
      <c r="H49" s="26">
        <v>8000</v>
      </c>
      <c r="I49" s="35"/>
      <c r="J49" s="26"/>
    </row>
    <row r="50" spans="1:10" ht="30" customHeight="1" x14ac:dyDescent="0.25">
      <c r="A50" s="43">
        <v>29</v>
      </c>
      <c r="B50" s="41" t="s">
        <v>30</v>
      </c>
      <c r="C50" s="39">
        <v>98</v>
      </c>
      <c r="D50" s="47">
        <v>16916.8</v>
      </c>
      <c r="E50" s="8" t="s">
        <v>50</v>
      </c>
      <c r="F50" s="26">
        <v>5416.8</v>
      </c>
      <c r="G50" s="35" t="s">
        <v>97</v>
      </c>
      <c r="H50" s="26">
        <v>5416.8</v>
      </c>
      <c r="I50" s="35"/>
      <c r="J50" s="26"/>
    </row>
    <row r="51" spans="1:10" ht="30" customHeight="1" x14ac:dyDescent="0.25">
      <c r="A51" s="44"/>
      <c r="B51" s="42"/>
      <c r="C51" s="40"/>
      <c r="D51" s="48"/>
      <c r="E51" s="8" t="s">
        <v>51</v>
      </c>
      <c r="F51" s="26">
        <v>11500</v>
      </c>
      <c r="G51" s="35" t="s">
        <v>83</v>
      </c>
      <c r="H51" s="26">
        <v>11500</v>
      </c>
      <c r="I51" s="35"/>
      <c r="J51" s="26"/>
    </row>
    <row r="52" spans="1:10" ht="30" customHeight="1" x14ac:dyDescent="0.25">
      <c r="A52" s="4">
        <v>30</v>
      </c>
      <c r="B52" s="19" t="s">
        <v>31</v>
      </c>
      <c r="C52" s="5">
        <v>66</v>
      </c>
      <c r="D52" s="16">
        <v>15100.23</v>
      </c>
      <c r="E52" s="10" t="s">
        <v>38</v>
      </c>
      <c r="F52" s="24">
        <v>15100.23</v>
      </c>
      <c r="G52" s="35"/>
      <c r="H52" s="24"/>
      <c r="I52" s="35" t="s">
        <v>88</v>
      </c>
      <c r="J52" s="24">
        <v>15100.23</v>
      </c>
    </row>
    <row r="53" spans="1:10" ht="30" customHeight="1" x14ac:dyDescent="0.25">
      <c r="A53" s="4">
        <v>31</v>
      </c>
      <c r="B53" s="19" t="s">
        <v>32</v>
      </c>
      <c r="C53" s="5">
        <v>88</v>
      </c>
      <c r="D53" s="16">
        <v>16349.13</v>
      </c>
      <c r="E53" s="10" t="s">
        <v>37</v>
      </c>
      <c r="F53" s="24">
        <v>16349.13</v>
      </c>
      <c r="G53" s="35"/>
      <c r="H53" s="24"/>
      <c r="I53" s="35" t="s">
        <v>88</v>
      </c>
      <c r="J53" s="24">
        <v>16349.13</v>
      </c>
    </row>
    <row r="54" spans="1:10" s="33" customFormat="1" ht="24.95" customHeight="1" x14ac:dyDescent="0.2">
      <c r="A54" s="105" t="s">
        <v>33</v>
      </c>
      <c r="B54" s="106"/>
      <c r="C54" s="2">
        <f>SUM(C4:C53)</f>
        <v>5771</v>
      </c>
      <c r="D54" s="16">
        <f>SUM(D4:D53)</f>
        <v>642327.67000000004</v>
      </c>
      <c r="E54" s="3"/>
      <c r="F54" s="24">
        <f>SUM(F4:F53)</f>
        <v>641237.70000000007</v>
      </c>
      <c r="G54" s="36"/>
      <c r="H54" s="24">
        <f>SUM(H4:H53)</f>
        <v>206729.37999999995</v>
      </c>
      <c r="I54" s="36"/>
      <c r="J54" s="24">
        <f>SUM(J4:J53)</f>
        <v>434508.31999999989</v>
      </c>
    </row>
    <row r="59" spans="1:10" x14ac:dyDescent="0.25">
      <c r="B59" s="21"/>
    </row>
  </sheetData>
  <mergeCells count="3">
    <mergeCell ref="A54:B54"/>
    <mergeCell ref="G3:H3"/>
    <mergeCell ref="I3:J3"/>
  </mergeCells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D2" sqref="D2:G2"/>
    </sheetView>
  </sheetViews>
  <sheetFormatPr defaultRowHeight="15" x14ac:dyDescent="0.25"/>
  <cols>
    <col min="1" max="1" width="3.85546875" style="102" customWidth="1"/>
    <col min="2" max="2" width="5.85546875" style="1" customWidth="1"/>
    <col min="3" max="3" width="8.28515625" style="86" customWidth="1"/>
    <col min="4" max="4" width="11.42578125" style="93" customWidth="1"/>
    <col min="5" max="5" width="48.140625" customWidth="1"/>
    <col min="6" max="6" width="14.28515625" style="90" customWidth="1"/>
    <col min="7" max="7" width="13.7109375" style="74" customWidth="1"/>
    <col min="8" max="8" width="13" style="17" customWidth="1"/>
  </cols>
  <sheetData>
    <row r="1" spans="1:8" ht="25.9" customHeight="1" x14ac:dyDescent="0.25">
      <c r="F1" s="123" t="s">
        <v>202</v>
      </c>
      <c r="G1" s="123"/>
      <c r="H1" s="123"/>
    </row>
    <row r="2" spans="1:8" ht="30.75" customHeight="1" x14ac:dyDescent="0.25">
      <c r="A2" s="85"/>
      <c r="B2" s="85"/>
      <c r="C2" s="85"/>
      <c r="D2" s="109" t="s">
        <v>201</v>
      </c>
      <c r="E2" s="109"/>
      <c r="F2" s="109"/>
      <c r="G2" s="109"/>
      <c r="H2" s="85"/>
    </row>
    <row r="3" spans="1:8" x14ac:dyDescent="0.25">
      <c r="A3" s="1"/>
      <c r="B3" s="18"/>
      <c r="D3" s="92"/>
      <c r="E3" s="7"/>
      <c r="F3" s="89"/>
      <c r="G3" s="72"/>
      <c r="H3" s="69"/>
    </row>
    <row r="4" spans="1:8" x14ac:dyDescent="0.25">
      <c r="A4" s="111" t="s">
        <v>0</v>
      </c>
      <c r="B4" s="111" t="s">
        <v>109</v>
      </c>
      <c r="C4" s="113" t="s">
        <v>110</v>
      </c>
      <c r="D4" s="115" t="s">
        <v>1</v>
      </c>
      <c r="E4" s="117" t="s">
        <v>187</v>
      </c>
      <c r="F4" s="119" t="s">
        <v>112</v>
      </c>
      <c r="G4" s="121" t="s">
        <v>188</v>
      </c>
      <c r="H4" s="122"/>
    </row>
    <row r="5" spans="1:8" s="96" customFormat="1" ht="46.5" customHeight="1" x14ac:dyDescent="0.25">
      <c r="A5" s="112"/>
      <c r="B5" s="112"/>
      <c r="C5" s="114"/>
      <c r="D5" s="116"/>
      <c r="E5" s="118"/>
      <c r="F5" s="120"/>
      <c r="G5" s="100" t="s">
        <v>81</v>
      </c>
      <c r="H5" s="97" t="s">
        <v>82</v>
      </c>
    </row>
    <row r="6" spans="1:8" ht="24.95" customHeight="1" x14ac:dyDescent="0.25">
      <c r="A6" s="103">
        <v>1</v>
      </c>
      <c r="B6" s="87">
        <v>600</v>
      </c>
      <c r="C6" s="88">
        <v>60016</v>
      </c>
      <c r="D6" s="84" t="s">
        <v>111</v>
      </c>
      <c r="E6" s="66" t="s">
        <v>114</v>
      </c>
      <c r="F6" s="67">
        <v>3000</v>
      </c>
      <c r="G6" s="76">
        <v>3000</v>
      </c>
      <c r="H6" s="77"/>
    </row>
    <row r="7" spans="1:8" ht="24.95" customHeight="1" x14ac:dyDescent="0.25">
      <c r="A7" s="103">
        <v>2</v>
      </c>
      <c r="B7" s="87">
        <v>600</v>
      </c>
      <c r="C7" s="88">
        <v>60016</v>
      </c>
      <c r="D7" s="84" t="s">
        <v>113</v>
      </c>
      <c r="E7" s="68" t="s">
        <v>117</v>
      </c>
      <c r="F7" s="67">
        <v>15087.11</v>
      </c>
      <c r="G7" s="78">
        <v>15087.11</v>
      </c>
      <c r="H7" s="75"/>
    </row>
    <row r="8" spans="1:8" ht="24.95" customHeight="1" x14ac:dyDescent="0.25">
      <c r="A8" s="104">
        <v>3</v>
      </c>
      <c r="B8" s="81">
        <v>600</v>
      </c>
      <c r="C8" s="82">
        <v>60016</v>
      </c>
      <c r="D8" s="80" t="s">
        <v>115</v>
      </c>
      <c r="E8" s="70" t="s">
        <v>116</v>
      </c>
      <c r="F8" s="79">
        <v>5416.8</v>
      </c>
      <c r="G8" s="73">
        <v>5416.8</v>
      </c>
      <c r="H8" s="71"/>
    </row>
    <row r="9" spans="1:8" ht="37.5" customHeight="1" x14ac:dyDescent="0.25">
      <c r="A9" s="104">
        <v>4</v>
      </c>
      <c r="B9" s="81">
        <v>600</v>
      </c>
      <c r="C9" s="82">
        <v>60016</v>
      </c>
      <c r="D9" s="80" t="s">
        <v>118</v>
      </c>
      <c r="E9" s="9" t="s">
        <v>161</v>
      </c>
      <c r="F9" s="79">
        <v>13794.58</v>
      </c>
      <c r="G9" s="73">
        <v>13794.58</v>
      </c>
      <c r="H9" s="71"/>
    </row>
    <row r="10" spans="1:8" ht="25.5" customHeight="1" x14ac:dyDescent="0.25">
      <c r="A10" s="104">
        <v>5</v>
      </c>
      <c r="B10" s="81">
        <v>600</v>
      </c>
      <c r="C10" s="82">
        <v>60016</v>
      </c>
      <c r="D10" s="80" t="s">
        <v>119</v>
      </c>
      <c r="E10" s="8" t="s">
        <v>147</v>
      </c>
      <c r="F10" s="79">
        <v>19471.36</v>
      </c>
      <c r="G10" s="73">
        <v>19471.36</v>
      </c>
      <c r="H10" s="71"/>
    </row>
    <row r="11" spans="1:8" ht="35.1" customHeight="1" x14ac:dyDescent="0.25">
      <c r="A11" s="104">
        <v>6</v>
      </c>
      <c r="B11" s="81">
        <v>600</v>
      </c>
      <c r="C11" s="82">
        <v>60016</v>
      </c>
      <c r="D11" s="80" t="s">
        <v>120</v>
      </c>
      <c r="E11" s="8" t="s">
        <v>148</v>
      </c>
      <c r="F11" s="79">
        <v>15270.54</v>
      </c>
      <c r="G11" s="73">
        <v>15270.54</v>
      </c>
      <c r="H11" s="71"/>
    </row>
    <row r="12" spans="1:8" ht="24.75" customHeight="1" x14ac:dyDescent="0.25">
      <c r="A12" s="104">
        <v>7</v>
      </c>
      <c r="B12" s="81">
        <v>600</v>
      </c>
      <c r="C12" s="82">
        <v>60016</v>
      </c>
      <c r="D12" s="80" t="s">
        <v>121</v>
      </c>
      <c r="E12" s="8" t="s">
        <v>149</v>
      </c>
      <c r="F12" s="79">
        <v>8065.29</v>
      </c>
      <c r="G12" s="73">
        <v>8065.29</v>
      </c>
      <c r="H12" s="71"/>
    </row>
    <row r="13" spans="1:8" ht="33.75" customHeight="1" x14ac:dyDescent="0.25">
      <c r="A13" s="104">
        <v>8</v>
      </c>
      <c r="B13" s="81">
        <v>600</v>
      </c>
      <c r="C13" s="82">
        <v>60016</v>
      </c>
      <c r="D13" s="80" t="s">
        <v>130</v>
      </c>
      <c r="E13" s="8" t="s">
        <v>189</v>
      </c>
      <c r="F13" s="79">
        <v>19187.52</v>
      </c>
      <c r="G13" s="73"/>
      <c r="H13" s="71">
        <v>19187.52</v>
      </c>
    </row>
    <row r="14" spans="1:8" s="91" customFormat="1" ht="35.1" customHeight="1" x14ac:dyDescent="0.25">
      <c r="A14" s="110" t="s">
        <v>154</v>
      </c>
      <c r="B14" s="110"/>
      <c r="C14" s="110"/>
      <c r="D14" s="110"/>
      <c r="E14" s="110"/>
      <c r="F14" s="98">
        <f>SUM(F6:F13)</f>
        <v>99293.2</v>
      </c>
      <c r="G14" s="98">
        <f t="shared" ref="G14:H14" si="0">SUM(G6:G13)</f>
        <v>80105.679999999993</v>
      </c>
      <c r="H14" s="98">
        <f t="shared" si="0"/>
        <v>19187.52</v>
      </c>
    </row>
    <row r="15" spans="1:8" ht="28.5" customHeight="1" x14ac:dyDescent="0.25">
      <c r="A15" s="128">
        <v>9</v>
      </c>
      <c r="B15" s="124">
        <v>754</v>
      </c>
      <c r="C15" s="125">
        <v>75412</v>
      </c>
      <c r="D15" s="126" t="s">
        <v>122</v>
      </c>
      <c r="E15" s="8" t="s">
        <v>150</v>
      </c>
      <c r="F15" s="79">
        <v>5000</v>
      </c>
      <c r="G15" s="73">
        <v>5000</v>
      </c>
      <c r="H15" s="71"/>
    </row>
    <row r="16" spans="1:8" ht="28.5" customHeight="1" x14ac:dyDescent="0.25">
      <c r="A16" s="129"/>
      <c r="B16" s="124"/>
      <c r="C16" s="125"/>
      <c r="D16" s="126"/>
      <c r="E16" s="8" t="s">
        <v>151</v>
      </c>
      <c r="F16" s="79">
        <v>5405.89</v>
      </c>
      <c r="G16" s="73">
        <v>5405.89</v>
      </c>
      <c r="H16" s="71"/>
    </row>
    <row r="17" spans="1:8" ht="35.1" customHeight="1" x14ac:dyDescent="0.25">
      <c r="A17" s="104">
        <v>10</v>
      </c>
      <c r="B17" s="81">
        <v>754</v>
      </c>
      <c r="C17" s="82">
        <v>75412</v>
      </c>
      <c r="D17" s="101" t="s">
        <v>131</v>
      </c>
      <c r="E17" s="8" t="s">
        <v>186</v>
      </c>
      <c r="F17" s="79">
        <v>20000</v>
      </c>
      <c r="G17" s="73"/>
      <c r="H17" s="71">
        <v>20000</v>
      </c>
    </row>
    <row r="18" spans="1:8" ht="35.1" customHeight="1" x14ac:dyDescent="0.25">
      <c r="A18" s="110" t="s">
        <v>155</v>
      </c>
      <c r="B18" s="110"/>
      <c r="C18" s="110"/>
      <c r="D18" s="110"/>
      <c r="E18" s="110"/>
      <c r="F18" s="98">
        <f>SUM(F15:F17)</f>
        <v>30405.89</v>
      </c>
      <c r="G18" s="98">
        <f t="shared" ref="G18:H18" si="1">SUM(G15:G17)</f>
        <v>10405.89</v>
      </c>
      <c r="H18" s="98">
        <f t="shared" si="1"/>
        <v>20000</v>
      </c>
    </row>
    <row r="19" spans="1:8" ht="24.75" customHeight="1" x14ac:dyDescent="0.25">
      <c r="A19" s="104">
        <v>11</v>
      </c>
      <c r="B19" s="81">
        <v>900</v>
      </c>
      <c r="C19" s="82">
        <v>90015</v>
      </c>
      <c r="D19" s="80" t="s">
        <v>123</v>
      </c>
      <c r="E19" s="3" t="s">
        <v>185</v>
      </c>
      <c r="F19" s="79">
        <v>17200.64</v>
      </c>
      <c r="G19" s="71">
        <v>17200.64</v>
      </c>
      <c r="H19" s="71"/>
    </row>
    <row r="20" spans="1:8" ht="28.5" customHeight="1" x14ac:dyDescent="0.25">
      <c r="A20" s="104">
        <v>12</v>
      </c>
      <c r="B20" s="81">
        <v>900</v>
      </c>
      <c r="C20" s="82">
        <v>90015</v>
      </c>
      <c r="D20" s="80" t="s">
        <v>122</v>
      </c>
      <c r="E20" s="8" t="s">
        <v>184</v>
      </c>
      <c r="F20" s="79">
        <v>6000</v>
      </c>
      <c r="G20" s="71">
        <v>6000</v>
      </c>
      <c r="H20" s="71"/>
    </row>
    <row r="21" spans="1:8" ht="24.75" customHeight="1" x14ac:dyDescent="0.25">
      <c r="A21" s="104">
        <v>13</v>
      </c>
      <c r="B21" s="81">
        <v>900</v>
      </c>
      <c r="C21" s="82">
        <v>90015</v>
      </c>
      <c r="D21" s="80" t="s">
        <v>111</v>
      </c>
      <c r="E21" s="8" t="s">
        <v>183</v>
      </c>
      <c r="F21" s="79">
        <v>6000</v>
      </c>
      <c r="G21" s="71">
        <v>6000</v>
      </c>
      <c r="H21" s="71"/>
    </row>
    <row r="22" spans="1:8" ht="24.75" customHeight="1" x14ac:dyDescent="0.25">
      <c r="A22" s="104">
        <v>14</v>
      </c>
      <c r="B22" s="81">
        <v>900</v>
      </c>
      <c r="C22" s="82">
        <v>90015</v>
      </c>
      <c r="D22" s="80" t="s">
        <v>124</v>
      </c>
      <c r="E22" s="8" t="s">
        <v>182</v>
      </c>
      <c r="F22" s="79">
        <v>5924.93</v>
      </c>
      <c r="G22" s="71">
        <v>5924.93</v>
      </c>
      <c r="H22" s="71"/>
    </row>
    <row r="23" spans="1:8" ht="24.75" customHeight="1" x14ac:dyDescent="0.25">
      <c r="A23" s="104">
        <v>15</v>
      </c>
      <c r="B23" s="81">
        <v>900</v>
      </c>
      <c r="C23" s="82">
        <v>90015</v>
      </c>
      <c r="D23" s="80" t="s">
        <v>115</v>
      </c>
      <c r="E23" s="8" t="s">
        <v>181</v>
      </c>
      <c r="F23" s="79">
        <v>11500</v>
      </c>
      <c r="G23" s="71">
        <v>11500</v>
      </c>
      <c r="H23" s="71"/>
    </row>
    <row r="24" spans="1:8" s="95" customFormat="1" ht="35.1" customHeight="1" x14ac:dyDescent="0.25">
      <c r="A24" s="110" t="s">
        <v>156</v>
      </c>
      <c r="B24" s="110"/>
      <c r="C24" s="110"/>
      <c r="D24" s="110"/>
      <c r="E24" s="110"/>
      <c r="F24" s="98">
        <f>SUM(F19:F23)</f>
        <v>46625.57</v>
      </c>
      <c r="G24" s="98">
        <f t="shared" ref="G24:H24" si="2">SUM(G19:G23)</f>
        <v>46625.57</v>
      </c>
      <c r="H24" s="98">
        <f t="shared" si="2"/>
        <v>0</v>
      </c>
    </row>
    <row r="25" spans="1:8" ht="35.1" customHeight="1" x14ac:dyDescent="0.25">
      <c r="A25" s="128">
        <v>16</v>
      </c>
      <c r="B25" s="124">
        <v>900</v>
      </c>
      <c r="C25" s="125">
        <v>90095</v>
      </c>
      <c r="D25" s="126" t="s">
        <v>131</v>
      </c>
      <c r="E25" s="8" t="s">
        <v>162</v>
      </c>
      <c r="F25" s="79">
        <v>16767.8</v>
      </c>
      <c r="G25" s="71"/>
      <c r="H25" s="71">
        <v>16767.8</v>
      </c>
    </row>
    <row r="26" spans="1:8" ht="29.25" customHeight="1" x14ac:dyDescent="0.25">
      <c r="A26" s="129"/>
      <c r="B26" s="124"/>
      <c r="C26" s="125"/>
      <c r="D26" s="126"/>
      <c r="E26" s="8" t="s">
        <v>190</v>
      </c>
      <c r="F26" s="79">
        <v>20000</v>
      </c>
      <c r="G26" s="71"/>
      <c r="H26" s="71">
        <v>20000</v>
      </c>
    </row>
    <row r="27" spans="1:8" ht="29.25" customHeight="1" x14ac:dyDescent="0.25">
      <c r="A27" s="104">
        <v>17</v>
      </c>
      <c r="B27" s="81">
        <v>900</v>
      </c>
      <c r="C27" s="82">
        <v>90095</v>
      </c>
      <c r="D27" s="83" t="s">
        <v>132</v>
      </c>
      <c r="E27" s="8" t="s">
        <v>191</v>
      </c>
      <c r="F27" s="79">
        <v>47174.04</v>
      </c>
      <c r="G27" s="71"/>
      <c r="H27" s="71">
        <v>47174.04</v>
      </c>
    </row>
    <row r="28" spans="1:8" s="95" customFormat="1" ht="35.1" customHeight="1" x14ac:dyDescent="0.25">
      <c r="A28" s="110" t="s">
        <v>157</v>
      </c>
      <c r="B28" s="110"/>
      <c r="C28" s="110"/>
      <c r="D28" s="110"/>
      <c r="E28" s="110"/>
      <c r="F28" s="98">
        <f>SUM(F25:F27)</f>
        <v>83941.84</v>
      </c>
      <c r="G28" s="98">
        <f t="shared" ref="G28:H28" si="3">SUM(G25:G27)</f>
        <v>0</v>
      </c>
      <c r="H28" s="98">
        <f t="shared" si="3"/>
        <v>83941.84</v>
      </c>
    </row>
    <row r="29" spans="1:8" ht="25.5" customHeight="1" x14ac:dyDescent="0.25">
      <c r="A29" s="104">
        <v>18</v>
      </c>
      <c r="B29" s="81">
        <v>921</v>
      </c>
      <c r="C29" s="82">
        <v>92105</v>
      </c>
      <c r="D29" s="83" t="s">
        <v>125</v>
      </c>
      <c r="E29" s="8" t="s">
        <v>192</v>
      </c>
      <c r="F29" s="79">
        <v>10000</v>
      </c>
      <c r="G29" s="71"/>
      <c r="H29" s="71">
        <v>10000</v>
      </c>
    </row>
    <row r="30" spans="1:8" ht="25.5" customHeight="1" x14ac:dyDescent="0.25">
      <c r="A30" s="104">
        <v>19</v>
      </c>
      <c r="B30" s="81">
        <v>921</v>
      </c>
      <c r="C30" s="82">
        <v>92105</v>
      </c>
      <c r="D30" s="83" t="s">
        <v>133</v>
      </c>
      <c r="E30" s="9" t="s">
        <v>193</v>
      </c>
      <c r="F30" s="79">
        <v>20152.57</v>
      </c>
      <c r="G30" s="71"/>
      <c r="H30" s="71">
        <v>20152.57</v>
      </c>
    </row>
    <row r="31" spans="1:8" ht="25.5" customHeight="1" x14ac:dyDescent="0.25">
      <c r="A31" s="104">
        <v>20</v>
      </c>
      <c r="B31" s="81">
        <v>921</v>
      </c>
      <c r="C31" s="82">
        <v>92105</v>
      </c>
      <c r="D31" s="83" t="s">
        <v>134</v>
      </c>
      <c r="E31" s="10" t="s">
        <v>194</v>
      </c>
      <c r="F31" s="79">
        <v>14816.4</v>
      </c>
      <c r="G31" s="71"/>
      <c r="H31" s="71">
        <v>14816.4</v>
      </c>
    </row>
    <row r="32" spans="1:8" ht="25.5" customHeight="1" x14ac:dyDescent="0.25">
      <c r="A32" s="104">
        <v>21</v>
      </c>
      <c r="B32" s="81">
        <v>921</v>
      </c>
      <c r="C32" s="82">
        <v>92105</v>
      </c>
      <c r="D32" s="83" t="s">
        <v>135</v>
      </c>
      <c r="E32" s="3" t="s">
        <v>195</v>
      </c>
      <c r="F32" s="79">
        <v>18336</v>
      </c>
      <c r="G32" s="71"/>
      <c r="H32" s="71">
        <v>18336</v>
      </c>
    </row>
    <row r="33" spans="1:8" ht="31.5" customHeight="1" x14ac:dyDescent="0.25">
      <c r="A33" s="104">
        <v>22</v>
      </c>
      <c r="B33" s="81">
        <v>921</v>
      </c>
      <c r="C33" s="82">
        <v>92105</v>
      </c>
      <c r="D33" s="83" t="s">
        <v>127</v>
      </c>
      <c r="E33" s="9" t="s">
        <v>196</v>
      </c>
      <c r="F33" s="79">
        <v>30000</v>
      </c>
      <c r="G33" s="71"/>
      <c r="H33" s="71">
        <v>30000</v>
      </c>
    </row>
    <row r="34" spans="1:8" ht="24.75" customHeight="1" x14ac:dyDescent="0.25">
      <c r="A34" s="104">
        <v>23</v>
      </c>
      <c r="B34" s="81">
        <v>921</v>
      </c>
      <c r="C34" s="82">
        <v>92105</v>
      </c>
      <c r="D34" s="83" t="s">
        <v>136</v>
      </c>
      <c r="E34" s="3" t="s">
        <v>197</v>
      </c>
      <c r="F34" s="79">
        <v>18449.54</v>
      </c>
      <c r="G34" s="71"/>
      <c r="H34" s="71">
        <v>18449.54</v>
      </c>
    </row>
    <row r="35" spans="1:8" ht="24.75" customHeight="1" x14ac:dyDescent="0.25">
      <c r="A35" s="104">
        <v>24</v>
      </c>
      <c r="B35" s="81">
        <v>921</v>
      </c>
      <c r="C35" s="82">
        <v>92105</v>
      </c>
      <c r="D35" s="83" t="s">
        <v>137</v>
      </c>
      <c r="E35" s="10" t="s">
        <v>198</v>
      </c>
      <c r="F35" s="79">
        <v>15100.23</v>
      </c>
      <c r="G35" s="71"/>
      <c r="H35" s="71">
        <v>15100.23</v>
      </c>
    </row>
    <row r="36" spans="1:8" ht="24.75" customHeight="1" x14ac:dyDescent="0.25">
      <c r="A36" s="104">
        <v>25</v>
      </c>
      <c r="B36" s="81">
        <v>921</v>
      </c>
      <c r="C36" s="82">
        <v>92105</v>
      </c>
      <c r="D36" s="83" t="s">
        <v>138</v>
      </c>
      <c r="E36" s="10" t="s">
        <v>199</v>
      </c>
      <c r="F36" s="79">
        <v>16349.13</v>
      </c>
      <c r="G36" s="71"/>
      <c r="H36" s="71">
        <v>16349.13</v>
      </c>
    </row>
    <row r="37" spans="1:8" s="95" customFormat="1" ht="35.1" customHeight="1" x14ac:dyDescent="0.25">
      <c r="A37" s="110" t="s">
        <v>158</v>
      </c>
      <c r="B37" s="110"/>
      <c r="C37" s="110"/>
      <c r="D37" s="110"/>
      <c r="E37" s="110"/>
      <c r="F37" s="98">
        <f>SUM(F29:F36)</f>
        <v>143203.87</v>
      </c>
      <c r="G37" s="98">
        <f t="shared" ref="G37:H37" si="4">SUM(G29:G36)</f>
        <v>0</v>
      </c>
      <c r="H37" s="98">
        <f t="shared" si="4"/>
        <v>143203.87</v>
      </c>
    </row>
    <row r="38" spans="1:8" ht="25.5" customHeight="1" x14ac:dyDescent="0.25">
      <c r="A38" s="104">
        <v>26</v>
      </c>
      <c r="B38" s="81">
        <v>921</v>
      </c>
      <c r="C38" s="82">
        <v>92109</v>
      </c>
      <c r="D38" s="80" t="s">
        <v>125</v>
      </c>
      <c r="E38" s="8" t="s">
        <v>180</v>
      </c>
      <c r="F38" s="79">
        <v>11500</v>
      </c>
      <c r="G38" s="71">
        <v>11500</v>
      </c>
      <c r="H38" s="71"/>
    </row>
    <row r="39" spans="1:8" ht="25.5" customHeight="1" x14ac:dyDescent="0.25">
      <c r="A39" s="130">
        <v>27</v>
      </c>
      <c r="B39" s="124">
        <v>921</v>
      </c>
      <c r="C39" s="125">
        <v>92109</v>
      </c>
      <c r="D39" s="126" t="s">
        <v>126</v>
      </c>
      <c r="E39" s="8" t="s">
        <v>179</v>
      </c>
      <c r="F39" s="79">
        <v>12000</v>
      </c>
      <c r="G39" s="71">
        <v>12000</v>
      </c>
      <c r="H39" s="71"/>
    </row>
    <row r="40" spans="1:8" ht="25.5" customHeight="1" x14ac:dyDescent="0.25">
      <c r="A40" s="131"/>
      <c r="B40" s="124"/>
      <c r="C40" s="125"/>
      <c r="D40" s="126"/>
      <c r="E40" s="8" t="s">
        <v>178</v>
      </c>
      <c r="F40" s="79">
        <v>3951.75</v>
      </c>
      <c r="G40" s="71">
        <v>3951.75</v>
      </c>
      <c r="H40" s="71"/>
    </row>
    <row r="41" spans="1:8" ht="25.5" customHeight="1" x14ac:dyDescent="0.25">
      <c r="A41" s="104">
        <v>28</v>
      </c>
      <c r="B41" s="81">
        <v>921</v>
      </c>
      <c r="C41" s="82">
        <v>92109</v>
      </c>
      <c r="D41" s="80" t="s">
        <v>111</v>
      </c>
      <c r="E41" s="8" t="s">
        <v>177</v>
      </c>
      <c r="F41" s="79">
        <v>11549.94</v>
      </c>
      <c r="G41" s="71">
        <v>11549.94</v>
      </c>
      <c r="H41" s="71"/>
    </row>
    <row r="42" spans="1:8" ht="25.5" customHeight="1" x14ac:dyDescent="0.25">
      <c r="A42" s="104">
        <v>29</v>
      </c>
      <c r="B42" s="81">
        <v>921</v>
      </c>
      <c r="C42" s="82">
        <v>92109</v>
      </c>
      <c r="D42" s="80" t="s">
        <v>127</v>
      </c>
      <c r="E42" s="9" t="s">
        <v>176</v>
      </c>
      <c r="F42" s="79">
        <v>3500</v>
      </c>
      <c r="G42" s="71">
        <v>3500</v>
      </c>
      <c r="H42" s="71"/>
    </row>
    <row r="43" spans="1:8" ht="35.1" customHeight="1" x14ac:dyDescent="0.25">
      <c r="A43" s="104">
        <v>30</v>
      </c>
      <c r="B43" s="81">
        <v>921</v>
      </c>
      <c r="C43" s="82">
        <v>92109</v>
      </c>
      <c r="D43" s="80" t="s">
        <v>124</v>
      </c>
      <c r="E43" s="8" t="s">
        <v>175</v>
      </c>
      <c r="F43" s="79">
        <v>3364</v>
      </c>
      <c r="G43" s="71">
        <v>3364</v>
      </c>
      <c r="H43" s="71"/>
    </row>
    <row r="44" spans="1:8" ht="30.75" customHeight="1" x14ac:dyDescent="0.25">
      <c r="A44" s="104">
        <v>31</v>
      </c>
      <c r="B44" s="81">
        <v>921</v>
      </c>
      <c r="C44" s="82">
        <v>92109</v>
      </c>
      <c r="D44" s="80" t="s">
        <v>139</v>
      </c>
      <c r="E44" s="8" t="s">
        <v>174</v>
      </c>
      <c r="F44" s="79">
        <v>26397.03</v>
      </c>
      <c r="G44" s="71"/>
      <c r="H44" s="71">
        <v>26397.03</v>
      </c>
    </row>
    <row r="45" spans="1:8" ht="36" customHeight="1" x14ac:dyDescent="0.25">
      <c r="A45" s="104">
        <v>32</v>
      </c>
      <c r="B45" s="81">
        <v>921</v>
      </c>
      <c r="C45" s="82">
        <v>92109</v>
      </c>
      <c r="D45" s="80" t="s">
        <v>140</v>
      </c>
      <c r="E45" s="8" t="s">
        <v>152</v>
      </c>
      <c r="F45" s="79">
        <v>20777.009999999998</v>
      </c>
      <c r="G45" s="71"/>
      <c r="H45" s="71">
        <v>20777.009999999998</v>
      </c>
    </row>
    <row r="46" spans="1:8" ht="32.25" customHeight="1" x14ac:dyDescent="0.25">
      <c r="A46" s="104">
        <v>33</v>
      </c>
      <c r="B46" s="81">
        <v>921</v>
      </c>
      <c r="C46" s="82">
        <v>92109</v>
      </c>
      <c r="D46" s="80" t="s">
        <v>141</v>
      </c>
      <c r="E46" s="9" t="s">
        <v>163</v>
      </c>
      <c r="F46" s="79">
        <v>15043.47</v>
      </c>
      <c r="G46" s="71"/>
      <c r="H46" s="71">
        <v>15043.47</v>
      </c>
    </row>
    <row r="47" spans="1:8" ht="23.25" customHeight="1" x14ac:dyDescent="0.25">
      <c r="A47" s="104">
        <v>34</v>
      </c>
      <c r="B47" s="81">
        <v>921</v>
      </c>
      <c r="C47" s="82">
        <v>92109</v>
      </c>
      <c r="D47" s="80" t="s">
        <v>142</v>
      </c>
      <c r="E47" s="8" t="s">
        <v>164</v>
      </c>
      <c r="F47" s="79">
        <v>23785.71</v>
      </c>
      <c r="G47" s="71"/>
      <c r="H47" s="71">
        <v>23785.71</v>
      </c>
    </row>
    <row r="48" spans="1:8" ht="30" customHeight="1" x14ac:dyDescent="0.25">
      <c r="A48" s="104">
        <v>35</v>
      </c>
      <c r="B48" s="81">
        <v>921</v>
      </c>
      <c r="C48" s="82">
        <v>92109</v>
      </c>
      <c r="D48" s="80" t="s">
        <v>124</v>
      </c>
      <c r="E48" s="8" t="s">
        <v>165</v>
      </c>
      <c r="F48" s="79">
        <v>11999</v>
      </c>
      <c r="G48" s="71"/>
      <c r="H48" s="71">
        <v>11999</v>
      </c>
    </row>
    <row r="49" spans="1:8" s="95" customFormat="1" ht="35.1" customHeight="1" x14ac:dyDescent="0.25">
      <c r="A49" s="110" t="s">
        <v>159</v>
      </c>
      <c r="B49" s="110"/>
      <c r="C49" s="110"/>
      <c r="D49" s="110"/>
      <c r="E49" s="110"/>
      <c r="F49" s="98">
        <f>SUM(F38:F48)</f>
        <v>143867.91</v>
      </c>
      <c r="G49" s="98">
        <f t="shared" ref="G49:H49" si="5">SUM(G38:G48)</f>
        <v>45865.69</v>
      </c>
      <c r="H49" s="98">
        <f t="shared" si="5"/>
        <v>98002.22</v>
      </c>
    </row>
    <row r="50" spans="1:8" ht="41.25" customHeight="1" x14ac:dyDescent="0.25">
      <c r="A50" s="104">
        <v>36</v>
      </c>
      <c r="B50" s="81">
        <v>926</v>
      </c>
      <c r="C50" s="82">
        <v>92605</v>
      </c>
      <c r="D50" s="80" t="s">
        <v>128</v>
      </c>
      <c r="E50" s="9" t="s">
        <v>166</v>
      </c>
      <c r="F50" s="79">
        <v>8000</v>
      </c>
      <c r="G50" s="73">
        <v>8000</v>
      </c>
      <c r="H50" s="71"/>
    </row>
    <row r="51" spans="1:8" ht="27" customHeight="1" x14ac:dyDescent="0.25">
      <c r="A51" s="104">
        <v>37</v>
      </c>
      <c r="B51" s="81">
        <v>926</v>
      </c>
      <c r="C51" s="82">
        <v>92605</v>
      </c>
      <c r="D51" s="80" t="s">
        <v>128</v>
      </c>
      <c r="E51" s="9" t="s">
        <v>200</v>
      </c>
      <c r="F51" s="79">
        <v>10052.16</v>
      </c>
      <c r="G51" s="73"/>
      <c r="H51" s="71">
        <v>10052.16</v>
      </c>
    </row>
    <row r="52" spans="1:8" s="95" customFormat="1" ht="35.1" customHeight="1" x14ac:dyDescent="0.25">
      <c r="A52" s="110" t="s">
        <v>160</v>
      </c>
      <c r="B52" s="110"/>
      <c r="C52" s="110"/>
      <c r="D52" s="110"/>
      <c r="E52" s="110"/>
      <c r="F52" s="98">
        <f>SUM(F50:F51)</f>
        <v>18052.16</v>
      </c>
      <c r="G52" s="98">
        <f t="shared" ref="G52:H52" si="6">SUM(G50:G51)</f>
        <v>8000</v>
      </c>
      <c r="H52" s="98">
        <f t="shared" si="6"/>
        <v>10052.16</v>
      </c>
    </row>
    <row r="53" spans="1:8" ht="31.5" customHeight="1" x14ac:dyDescent="0.25">
      <c r="A53" s="104">
        <v>38</v>
      </c>
      <c r="B53" s="81">
        <v>926</v>
      </c>
      <c r="C53" s="82">
        <v>92695</v>
      </c>
      <c r="D53" s="80" t="s">
        <v>121</v>
      </c>
      <c r="E53" s="8" t="s">
        <v>167</v>
      </c>
      <c r="F53" s="79">
        <v>8000</v>
      </c>
      <c r="G53" s="73">
        <v>8000</v>
      </c>
      <c r="H53" s="71"/>
    </row>
    <row r="54" spans="1:8" ht="27" customHeight="1" x14ac:dyDescent="0.25">
      <c r="A54" s="104">
        <v>39</v>
      </c>
      <c r="B54" s="81">
        <v>926</v>
      </c>
      <c r="C54" s="82">
        <v>92695</v>
      </c>
      <c r="D54" s="80" t="s">
        <v>127</v>
      </c>
      <c r="E54" s="9" t="s">
        <v>173</v>
      </c>
      <c r="F54" s="79">
        <v>5726.55</v>
      </c>
      <c r="G54" s="73">
        <v>5726.55</v>
      </c>
      <c r="H54" s="71"/>
    </row>
    <row r="55" spans="1:8" ht="27" customHeight="1" x14ac:dyDescent="0.25">
      <c r="A55" s="104">
        <v>40</v>
      </c>
      <c r="B55" s="81">
        <v>926</v>
      </c>
      <c r="C55" s="82">
        <v>92695</v>
      </c>
      <c r="D55" s="80" t="s">
        <v>113</v>
      </c>
      <c r="E55" s="9" t="s">
        <v>172</v>
      </c>
      <c r="F55" s="79">
        <v>2000</v>
      </c>
      <c r="G55" s="71">
        <v>2000</v>
      </c>
      <c r="H55" s="71"/>
    </row>
    <row r="56" spans="1:8" ht="30.75" customHeight="1" x14ac:dyDescent="0.25">
      <c r="A56" s="104">
        <v>41</v>
      </c>
      <c r="B56" s="81">
        <v>926</v>
      </c>
      <c r="C56" s="82">
        <v>92695</v>
      </c>
      <c r="D56" s="80" t="s">
        <v>143</v>
      </c>
      <c r="E56" s="8" t="s">
        <v>168</v>
      </c>
      <c r="F56" s="79">
        <v>13854.95</v>
      </c>
      <c r="G56" s="73"/>
      <c r="H56" s="71">
        <v>13854.95</v>
      </c>
    </row>
    <row r="57" spans="1:8" ht="25.5" customHeight="1" x14ac:dyDescent="0.25">
      <c r="A57" s="104">
        <v>42</v>
      </c>
      <c r="B57" s="81">
        <v>926</v>
      </c>
      <c r="C57" s="82">
        <v>92695</v>
      </c>
      <c r="D57" s="80" t="s">
        <v>144</v>
      </c>
      <c r="E57" s="3" t="s">
        <v>169</v>
      </c>
      <c r="F57" s="79">
        <v>17711.55</v>
      </c>
      <c r="G57" s="73"/>
      <c r="H57" s="71">
        <v>17711.55</v>
      </c>
    </row>
    <row r="58" spans="1:8" ht="35.1" customHeight="1" x14ac:dyDescent="0.25">
      <c r="A58" s="104">
        <v>43</v>
      </c>
      <c r="B58" s="81">
        <v>926</v>
      </c>
      <c r="C58" s="82">
        <v>92695</v>
      </c>
      <c r="D58" s="80" t="s">
        <v>145</v>
      </c>
      <c r="E58" s="8" t="s">
        <v>170</v>
      </c>
      <c r="F58" s="79">
        <v>13737.81</v>
      </c>
      <c r="G58" s="73"/>
      <c r="H58" s="71">
        <v>13737.81</v>
      </c>
    </row>
    <row r="59" spans="1:8" ht="26.25" customHeight="1" x14ac:dyDescent="0.25">
      <c r="A59" s="104">
        <v>44</v>
      </c>
      <c r="B59" s="81">
        <v>926</v>
      </c>
      <c r="C59" s="82">
        <v>92695</v>
      </c>
      <c r="D59" s="80" t="s">
        <v>146</v>
      </c>
      <c r="E59" s="8" t="s">
        <v>171</v>
      </c>
      <c r="F59" s="79">
        <v>14816.4</v>
      </c>
      <c r="G59" s="73"/>
      <c r="H59" s="71">
        <v>14816.4</v>
      </c>
    </row>
    <row r="60" spans="1:8" s="95" customFormat="1" ht="35.1" customHeight="1" x14ac:dyDescent="0.25">
      <c r="A60" s="110" t="s">
        <v>153</v>
      </c>
      <c r="B60" s="110"/>
      <c r="C60" s="110"/>
      <c r="D60" s="110"/>
      <c r="E60" s="110"/>
      <c r="F60" s="98">
        <f>SUM(F53:F59)</f>
        <v>75847.259999999995</v>
      </c>
      <c r="G60" s="98">
        <f t="shared" ref="G60:H60" si="7">SUM(G53:G59)</f>
        <v>15726.55</v>
      </c>
      <c r="H60" s="98">
        <f t="shared" si="7"/>
        <v>60120.71</v>
      </c>
    </row>
    <row r="61" spans="1:8" s="94" customFormat="1" ht="35.1" customHeight="1" x14ac:dyDescent="0.25">
      <c r="A61" s="127" t="s">
        <v>129</v>
      </c>
      <c r="B61" s="127"/>
      <c r="C61" s="127"/>
      <c r="D61" s="127"/>
      <c r="E61" s="127"/>
      <c r="F61" s="99">
        <f>SUM(F14,F18,F24,F28,F37,F49,F52,F60)</f>
        <v>641237.70000000007</v>
      </c>
      <c r="G61" s="99">
        <f t="shared" ref="G61:H61" si="8">SUM(G14,G18,G24,G28,G37,G49,G52,G60)</f>
        <v>206729.37999999998</v>
      </c>
      <c r="H61" s="99">
        <f t="shared" si="8"/>
        <v>434508.31999999995</v>
      </c>
    </row>
    <row r="62" spans="1:8" ht="24.95" customHeight="1" x14ac:dyDescent="0.25"/>
  </sheetData>
  <mergeCells count="30">
    <mergeCell ref="F1:H1"/>
    <mergeCell ref="B15:B16"/>
    <mergeCell ref="C15:C16"/>
    <mergeCell ref="D15:D16"/>
    <mergeCell ref="A61:E61"/>
    <mergeCell ref="A14:E14"/>
    <mergeCell ref="A18:E18"/>
    <mergeCell ref="B25:B26"/>
    <mergeCell ref="C25:C26"/>
    <mergeCell ref="D25:D26"/>
    <mergeCell ref="D39:D40"/>
    <mergeCell ref="C39:C40"/>
    <mergeCell ref="B39:B40"/>
    <mergeCell ref="A15:A16"/>
    <mergeCell ref="A25:A26"/>
    <mergeCell ref="A39:A40"/>
    <mergeCell ref="D2:G2"/>
    <mergeCell ref="A60:E60"/>
    <mergeCell ref="A24:E24"/>
    <mergeCell ref="A28:E28"/>
    <mergeCell ref="A37:E37"/>
    <mergeCell ref="A49:E49"/>
    <mergeCell ref="A52:E52"/>
    <mergeCell ref="A4:A5"/>
    <mergeCell ref="B4:B5"/>
    <mergeCell ref="C4:C5"/>
    <mergeCell ref="D4:D5"/>
    <mergeCell ref="E4:E5"/>
    <mergeCell ref="F4:F5"/>
    <mergeCell ref="G4:H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workbookViewId="0">
      <selection activeCell="E23" sqref="E23:G23"/>
    </sheetView>
  </sheetViews>
  <sheetFormatPr defaultRowHeight="15" x14ac:dyDescent="0.25"/>
  <cols>
    <col min="2" max="2" width="10.140625" customWidth="1"/>
    <col min="4" max="4" width="10.5703125" customWidth="1"/>
    <col min="7" max="7" width="12.140625" style="17" customWidth="1"/>
    <col min="9" max="9" width="8.85546875" style="17"/>
  </cols>
  <sheetData>
    <row r="2" spans="1:7" ht="14.45" customHeight="1" x14ac:dyDescent="0.25">
      <c r="A2" s="107" t="s">
        <v>81</v>
      </c>
      <c r="B2" s="108"/>
      <c r="C2" s="107" t="s">
        <v>82</v>
      </c>
      <c r="D2" s="108"/>
      <c r="E2" s="31" t="s">
        <v>101</v>
      </c>
      <c r="F2" s="29"/>
      <c r="G2" s="30"/>
    </row>
    <row r="3" spans="1:7" ht="24.75" x14ac:dyDescent="0.25">
      <c r="A3" s="25" t="s">
        <v>83</v>
      </c>
      <c r="B3" s="24">
        <v>17200.64</v>
      </c>
      <c r="C3" s="25"/>
      <c r="D3" s="24"/>
      <c r="E3" s="6">
        <v>60016</v>
      </c>
      <c r="F3" s="6">
        <v>4210</v>
      </c>
      <c r="G3" s="27">
        <f>SUM(B35,B45,B49)</f>
        <v>23503.91</v>
      </c>
    </row>
    <row r="4" spans="1:7" ht="24.75" x14ac:dyDescent="0.25">
      <c r="A4" s="25" t="s">
        <v>84</v>
      </c>
      <c r="B4" s="24">
        <v>13794.58</v>
      </c>
      <c r="C4" s="25"/>
      <c r="D4" s="24"/>
      <c r="E4" s="6">
        <v>60016</v>
      </c>
      <c r="F4" s="6">
        <v>4270</v>
      </c>
      <c r="G4" s="27">
        <f>SUM(B4,B19,B27,B32)</f>
        <v>56601.770000000004</v>
      </c>
    </row>
    <row r="5" spans="1:7" ht="24.75" x14ac:dyDescent="0.25">
      <c r="A5" s="25"/>
      <c r="B5" s="26"/>
      <c r="C5" s="25" t="s">
        <v>88</v>
      </c>
      <c r="D5" s="26">
        <v>10000</v>
      </c>
      <c r="E5" s="6">
        <v>75412</v>
      </c>
      <c r="F5" s="6">
        <v>4210</v>
      </c>
      <c r="G5" s="27">
        <f>SUM(B25,B26)</f>
        <v>10405.89</v>
      </c>
    </row>
    <row r="6" spans="1:7" ht="24.75" x14ac:dyDescent="0.25">
      <c r="A6" s="25" t="s">
        <v>86</v>
      </c>
      <c r="B6" s="26">
        <v>11500</v>
      </c>
      <c r="C6" s="25"/>
      <c r="D6" s="26"/>
      <c r="E6" s="6">
        <v>90015</v>
      </c>
      <c r="F6" s="6">
        <v>4210</v>
      </c>
      <c r="G6" s="27">
        <f>SUM(B3,B24,B34,B43,B50)</f>
        <v>46625.57</v>
      </c>
    </row>
    <row r="7" spans="1:7" ht="24.75" x14ac:dyDescent="0.25">
      <c r="A7" s="25"/>
      <c r="B7" s="24"/>
      <c r="C7" s="25" t="s">
        <v>87</v>
      </c>
      <c r="D7" s="24">
        <v>26397.03</v>
      </c>
      <c r="E7" s="6">
        <v>92109</v>
      </c>
      <c r="F7" s="6">
        <v>4210</v>
      </c>
      <c r="G7" s="27">
        <f>SUM(B6,B21,B22,B36,B39,B42)</f>
        <v>45865.69</v>
      </c>
    </row>
    <row r="8" spans="1:7" ht="24.75" x14ac:dyDescent="0.25">
      <c r="A8" s="25"/>
      <c r="B8" s="24"/>
      <c r="C8" s="25" t="s">
        <v>87</v>
      </c>
      <c r="D8" s="24">
        <v>20777.009999999998</v>
      </c>
      <c r="E8" s="6">
        <v>92605</v>
      </c>
      <c r="F8" s="6">
        <v>4210</v>
      </c>
      <c r="G8" s="27">
        <f>SUM(B48)</f>
        <v>8000</v>
      </c>
    </row>
    <row r="9" spans="1:7" ht="24.75" x14ac:dyDescent="0.25">
      <c r="A9" s="25"/>
      <c r="B9" s="24"/>
      <c r="C9" s="25" t="s">
        <v>88</v>
      </c>
      <c r="D9" s="24">
        <v>20152.57</v>
      </c>
      <c r="E9" s="6">
        <v>92695</v>
      </c>
      <c r="F9" s="6">
        <v>4210</v>
      </c>
      <c r="G9" s="27">
        <v>15726.55</v>
      </c>
    </row>
    <row r="10" spans="1:7" ht="24.75" x14ac:dyDescent="0.25">
      <c r="A10" s="25"/>
      <c r="B10" s="24"/>
      <c r="C10" s="25" t="s">
        <v>88</v>
      </c>
      <c r="D10" s="24">
        <v>14816.4</v>
      </c>
      <c r="E10" s="6"/>
      <c r="F10" s="6"/>
      <c r="G10" s="28">
        <f>SUM(G3:G9)</f>
        <v>206729.38</v>
      </c>
    </row>
    <row r="11" spans="1:7" ht="24.75" x14ac:dyDescent="0.25">
      <c r="A11" s="25"/>
      <c r="B11" s="24"/>
      <c r="C11" s="25" t="s">
        <v>87</v>
      </c>
      <c r="D11" s="24">
        <v>15043.47</v>
      </c>
      <c r="E11" s="6"/>
      <c r="F11" s="6"/>
      <c r="G11" s="27"/>
    </row>
    <row r="12" spans="1:7" ht="24.75" x14ac:dyDescent="0.25">
      <c r="A12" s="25"/>
      <c r="B12" s="26"/>
      <c r="C12" s="25" t="s">
        <v>90</v>
      </c>
      <c r="D12" s="26">
        <v>7639.95</v>
      </c>
      <c r="E12" s="6"/>
      <c r="F12" s="6"/>
      <c r="G12" s="27"/>
    </row>
    <row r="13" spans="1:7" ht="24.75" x14ac:dyDescent="0.25">
      <c r="A13" s="25"/>
      <c r="B13" s="26"/>
      <c r="C13" s="25" t="s">
        <v>90</v>
      </c>
      <c r="D13" s="26">
        <v>6215</v>
      </c>
      <c r="E13" s="6">
        <v>60016</v>
      </c>
      <c r="F13" s="6">
        <v>6050</v>
      </c>
      <c r="G13" s="27">
        <f>SUM(D28)</f>
        <v>19187.52</v>
      </c>
    </row>
    <row r="14" spans="1:7" ht="24.75" x14ac:dyDescent="0.25">
      <c r="A14" s="25"/>
      <c r="B14" s="26"/>
      <c r="C14" s="25" t="s">
        <v>87</v>
      </c>
      <c r="D14" s="26">
        <v>15000</v>
      </c>
      <c r="E14" s="6">
        <v>75412</v>
      </c>
      <c r="F14" s="6">
        <v>6050</v>
      </c>
      <c r="G14" s="27">
        <f>SUM(D18)</f>
        <v>20000</v>
      </c>
    </row>
    <row r="15" spans="1:7" ht="24.75" x14ac:dyDescent="0.25">
      <c r="A15" s="25"/>
      <c r="B15" s="26"/>
      <c r="C15" s="25" t="s">
        <v>87</v>
      </c>
      <c r="D15" s="26">
        <v>8785.7099999999991</v>
      </c>
      <c r="E15" s="6">
        <v>90095</v>
      </c>
      <c r="F15" s="6">
        <v>6050</v>
      </c>
      <c r="G15" s="27">
        <f>SUM(D16,D17,D29,D30)</f>
        <v>83941.84</v>
      </c>
    </row>
    <row r="16" spans="1:7" ht="24.75" x14ac:dyDescent="0.25">
      <c r="A16" s="25"/>
      <c r="B16" s="26"/>
      <c r="C16" s="25" t="s">
        <v>91</v>
      </c>
      <c r="D16" s="26">
        <v>16767.8</v>
      </c>
      <c r="E16" s="6">
        <v>92105</v>
      </c>
      <c r="F16" s="6">
        <v>6060</v>
      </c>
      <c r="G16" s="27">
        <f>SUM(D5,D9,D10,D20,D38,D44,D51,D52)</f>
        <v>143203.87</v>
      </c>
    </row>
    <row r="17" spans="1:7" ht="24.75" x14ac:dyDescent="0.25">
      <c r="A17" s="25"/>
      <c r="B17" s="26"/>
      <c r="C17" s="25" t="s">
        <v>91</v>
      </c>
      <c r="D17" s="26">
        <v>20000</v>
      </c>
      <c r="E17" s="6">
        <v>92109</v>
      </c>
      <c r="F17" s="6">
        <v>6050</v>
      </c>
      <c r="G17" s="27">
        <f>SUM(D7,D8,D11,D14,D15)</f>
        <v>86003.22</v>
      </c>
    </row>
    <row r="18" spans="1:7" ht="24.75" x14ac:dyDescent="0.25">
      <c r="A18" s="25"/>
      <c r="B18" s="26"/>
      <c r="C18" s="25" t="s">
        <v>92</v>
      </c>
      <c r="D18" s="26">
        <v>20000</v>
      </c>
      <c r="E18" s="6">
        <v>92109</v>
      </c>
      <c r="F18" s="6">
        <v>6060</v>
      </c>
      <c r="G18" s="27">
        <f>SUM(D41)</f>
        <v>11999</v>
      </c>
    </row>
    <row r="19" spans="1:7" ht="24.75" x14ac:dyDescent="0.25">
      <c r="A19" s="25" t="s">
        <v>84</v>
      </c>
      <c r="B19" s="24">
        <v>19471.36</v>
      </c>
      <c r="C19" s="25"/>
      <c r="D19" s="24"/>
      <c r="E19" s="6">
        <v>92605</v>
      </c>
      <c r="F19" s="6">
        <v>6050</v>
      </c>
      <c r="G19" s="27">
        <f>SUM(D47)</f>
        <v>10052.16</v>
      </c>
    </row>
    <row r="20" spans="1:7" ht="24.75" x14ac:dyDescent="0.25">
      <c r="A20" s="25"/>
      <c r="B20" s="24"/>
      <c r="C20" s="25" t="s">
        <v>88</v>
      </c>
      <c r="D20" s="24">
        <v>18336</v>
      </c>
      <c r="E20" s="6">
        <v>92695</v>
      </c>
      <c r="F20" s="6">
        <v>6050</v>
      </c>
      <c r="G20" s="27">
        <v>31566.5</v>
      </c>
    </row>
    <row r="21" spans="1:7" ht="24.75" x14ac:dyDescent="0.25">
      <c r="A21" s="25" t="s">
        <v>86</v>
      </c>
      <c r="B21" s="26">
        <v>12000</v>
      </c>
      <c r="C21" s="25"/>
      <c r="D21" s="26"/>
      <c r="E21" s="6">
        <v>92695</v>
      </c>
      <c r="F21" s="6">
        <v>6060</v>
      </c>
      <c r="G21" s="27">
        <v>28554.21</v>
      </c>
    </row>
    <row r="22" spans="1:7" ht="24.75" x14ac:dyDescent="0.25">
      <c r="A22" s="25" t="s">
        <v>86</v>
      </c>
      <c r="B22" s="26">
        <v>3951.75</v>
      </c>
      <c r="C22" s="25"/>
      <c r="D22" s="26"/>
      <c r="E22" s="6"/>
      <c r="F22" s="6"/>
      <c r="G22" s="28">
        <f>SUM(G13:G21)</f>
        <v>434508.31999999995</v>
      </c>
    </row>
    <row r="23" spans="1:7" ht="24.75" x14ac:dyDescent="0.25">
      <c r="A23" s="25"/>
      <c r="B23" s="24"/>
      <c r="C23" s="25" t="s">
        <v>93</v>
      </c>
      <c r="D23" s="24">
        <v>13737.81</v>
      </c>
      <c r="E23" s="132" t="s">
        <v>102</v>
      </c>
      <c r="F23" s="133"/>
      <c r="G23" s="28">
        <f>SUM(G10,G22)</f>
        <v>641237.69999999995</v>
      </c>
    </row>
    <row r="24" spans="1:7" ht="24.75" x14ac:dyDescent="0.25">
      <c r="A24" s="25" t="s">
        <v>83</v>
      </c>
      <c r="B24" s="26">
        <v>6000</v>
      </c>
      <c r="C24" s="25"/>
      <c r="D24" s="26"/>
    </row>
    <row r="25" spans="1:7" ht="24.75" x14ac:dyDescent="0.25">
      <c r="A25" s="25" t="s">
        <v>94</v>
      </c>
      <c r="B25" s="26">
        <v>5000</v>
      </c>
      <c r="C25" s="25"/>
      <c r="D25" s="26"/>
    </row>
    <row r="26" spans="1:7" ht="24.75" x14ac:dyDescent="0.25">
      <c r="A26" s="25" t="s">
        <v>94</v>
      </c>
      <c r="B26" s="26">
        <v>5405.89</v>
      </c>
      <c r="C26" s="25"/>
      <c r="D26" s="26"/>
    </row>
    <row r="27" spans="1:7" ht="24.75" x14ac:dyDescent="0.25">
      <c r="A27" s="25" t="s">
        <v>84</v>
      </c>
      <c r="B27" s="24">
        <v>15270.54</v>
      </c>
      <c r="C27" s="25"/>
      <c r="D27" s="24"/>
    </row>
    <row r="28" spans="1:7" ht="24.75" x14ac:dyDescent="0.25">
      <c r="A28" s="25"/>
      <c r="B28" s="24"/>
      <c r="C28" s="25" t="s">
        <v>95</v>
      </c>
      <c r="D28" s="24">
        <v>19187.52</v>
      </c>
    </row>
    <row r="29" spans="1:7" ht="24.75" x14ac:dyDescent="0.25">
      <c r="A29" s="25"/>
      <c r="B29" s="26"/>
      <c r="C29" s="25" t="s">
        <v>91</v>
      </c>
      <c r="D29" s="26">
        <v>20000</v>
      </c>
    </row>
    <row r="30" spans="1:7" ht="24.75" x14ac:dyDescent="0.25">
      <c r="A30" s="25"/>
      <c r="B30" s="26"/>
      <c r="C30" s="25" t="s">
        <v>91</v>
      </c>
      <c r="D30" s="26">
        <v>27174.04</v>
      </c>
    </row>
    <row r="31" spans="1:7" ht="24.75" x14ac:dyDescent="0.25">
      <c r="A31" s="25" t="s">
        <v>96</v>
      </c>
      <c r="B31" s="26">
        <v>8000</v>
      </c>
      <c r="C31" s="25"/>
      <c r="D31" s="26"/>
    </row>
    <row r="32" spans="1:7" ht="24.75" x14ac:dyDescent="0.25">
      <c r="A32" s="25" t="s">
        <v>84</v>
      </c>
      <c r="B32" s="26">
        <v>8065.29</v>
      </c>
      <c r="C32" s="25"/>
      <c r="D32" s="26"/>
    </row>
    <row r="33" spans="1:4" ht="24.75" x14ac:dyDescent="0.25">
      <c r="A33" s="25"/>
      <c r="B33" s="24"/>
      <c r="C33" s="25" t="s">
        <v>93</v>
      </c>
      <c r="D33" s="24">
        <v>14816.4</v>
      </c>
    </row>
    <row r="34" spans="1:4" ht="24.75" x14ac:dyDescent="0.25">
      <c r="A34" s="25" t="s">
        <v>83</v>
      </c>
      <c r="B34" s="26">
        <v>6000</v>
      </c>
      <c r="C34" s="25"/>
      <c r="D34" s="26"/>
    </row>
    <row r="35" spans="1:4" ht="24.75" x14ac:dyDescent="0.25">
      <c r="A35" s="25" t="s">
        <v>97</v>
      </c>
      <c r="B35" s="26">
        <v>3000</v>
      </c>
      <c r="C35" s="25"/>
      <c r="D35" s="26"/>
    </row>
    <row r="36" spans="1:4" ht="24.75" x14ac:dyDescent="0.25">
      <c r="A36" s="25" t="s">
        <v>86</v>
      </c>
      <c r="B36" s="26">
        <v>11549.94</v>
      </c>
      <c r="C36" s="25"/>
      <c r="D36" s="26" t="s">
        <v>100</v>
      </c>
    </row>
    <row r="37" spans="1:4" ht="24.75" x14ac:dyDescent="0.25">
      <c r="A37" s="25"/>
      <c r="B37" s="24"/>
      <c r="C37" s="25" t="s">
        <v>90</v>
      </c>
      <c r="D37" s="24">
        <v>17711.55</v>
      </c>
    </row>
    <row r="38" spans="1:4" ht="24.75" x14ac:dyDescent="0.25">
      <c r="A38" s="25"/>
      <c r="B38" s="26"/>
      <c r="C38" s="25" t="s">
        <v>88</v>
      </c>
      <c r="D38" s="26">
        <v>30000</v>
      </c>
    </row>
    <row r="39" spans="1:4" ht="24.75" x14ac:dyDescent="0.25">
      <c r="A39" s="25" t="s">
        <v>86</v>
      </c>
      <c r="B39" s="26">
        <v>3500</v>
      </c>
      <c r="C39" s="25"/>
      <c r="D39" s="26"/>
    </row>
    <row r="40" spans="1:4" ht="24.75" x14ac:dyDescent="0.25">
      <c r="A40" s="25" t="s">
        <v>96</v>
      </c>
      <c r="B40" s="26">
        <v>5726.55</v>
      </c>
      <c r="C40" s="25"/>
      <c r="D40" s="26"/>
    </row>
    <row r="41" spans="1:4" ht="24.75" x14ac:dyDescent="0.25">
      <c r="A41" s="25"/>
      <c r="B41" s="26"/>
      <c r="C41" s="25" t="s">
        <v>85</v>
      </c>
      <c r="D41" s="26">
        <v>11999</v>
      </c>
    </row>
    <row r="42" spans="1:4" ht="24.75" x14ac:dyDescent="0.25">
      <c r="A42" s="25" t="s">
        <v>86</v>
      </c>
      <c r="B42" s="26">
        <v>3364</v>
      </c>
      <c r="C42" s="25"/>
      <c r="D42" s="26"/>
    </row>
    <row r="43" spans="1:4" ht="24.75" x14ac:dyDescent="0.25">
      <c r="A43" s="25" t="s">
        <v>83</v>
      </c>
      <c r="B43" s="26">
        <v>5924.93</v>
      </c>
      <c r="C43" s="25"/>
      <c r="D43" s="26"/>
    </row>
    <row r="44" spans="1:4" ht="24.75" x14ac:dyDescent="0.25">
      <c r="A44" s="25"/>
      <c r="B44" s="24"/>
      <c r="C44" s="25" t="s">
        <v>88</v>
      </c>
      <c r="D44" s="24">
        <v>18449.54</v>
      </c>
    </row>
    <row r="45" spans="1:4" ht="24.75" x14ac:dyDescent="0.25">
      <c r="A45" s="25" t="s">
        <v>97</v>
      </c>
      <c r="B45" s="26">
        <v>15087.11</v>
      </c>
      <c r="C45" s="25"/>
      <c r="D45" s="26"/>
    </row>
    <row r="46" spans="1:4" ht="24.75" x14ac:dyDescent="0.25">
      <c r="A46" s="25" t="s">
        <v>96</v>
      </c>
      <c r="B46" s="26">
        <v>2000</v>
      </c>
      <c r="C46" s="25"/>
      <c r="D46" s="26"/>
    </row>
    <row r="47" spans="1:4" ht="24.75" x14ac:dyDescent="0.25">
      <c r="A47" s="25"/>
      <c r="B47" s="26"/>
      <c r="C47" s="25" t="s">
        <v>98</v>
      </c>
      <c r="D47" s="26">
        <v>10052.16</v>
      </c>
    </row>
    <row r="48" spans="1:4" ht="24.75" x14ac:dyDescent="0.25">
      <c r="A48" s="25" t="s">
        <v>99</v>
      </c>
      <c r="B48" s="26">
        <v>8000</v>
      </c>
      <c r="C48" s="25"/>
      <c r="D48" s="26"/>
    </row>
    <row r="49" spans="1:4" ht="24.75" x14ac:dyDescent="0.25">
      <c r="A49" s="25" t="s">
        <v>97</v>
      </c>
      <c r="B49" s="26">
        <v>5416.8</v>
      </c>
      <c r="C49" s="25"/>
      <c r="D49" s="26"/>
    </row>
    <row r="50" spans="1:4" ht="24.75" x14ac:dyDescent="0.25">
      <c r="A50" s="25" t="s">
        <v>83</v>
      </c>
      <c r="B50" s="26">
        <v>11500</v>
      </c>
      <c r="C50" s="25"/>
      <c r="D50" s="26"/>
    </row>
    <row r="51" spans="1:4" ht="24.75" x14ac:dyDescent="0.25">
      <c r="A51" s="25"/>
      <c r="B51" s="24"/>
      <c r="C51" s="25" t="s">
        <v>88</v>
      </c>
      <c r="D51" s="24">
        <v>15100.23</v>
      </c>
    </row>
    <row r="52" spans="1:4" ht="24.75" x14ac:dyDescent="0.25">
      <c r="A52" s="25"/>
      <c r="B52" s="24"/>
      <c r="C52" s="25" t="s">
        <v>88</v>
      </c>
      <c r="D52" s="24">
        <v>16349.13</v>
      </c>
    </row>
    <row r="53" spans="1:4" x14ac:dyDescent="0.25">
      <c r="A53" s="25"/>
      <c r="B53" s="24">
        <f>SUM(B3:B52)</f>
        <v>206729.37999999995</v>
      </c>
      <c r="C53" s="25"/>
      <c r="D53" s="24">
        <f>SUM(D3:D52)</f>
        <v>434508.31999999989</v>
      </c>
    </row>
  </sheetData>
  <mergeCells count="3">
    <mergeCell ref="A2:B2"/>
    <mergeCell ref="C2:D2"/>
    <mergeCell ref="E23:F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</vt:lpstr>
      <vt:lpstr>zał. do uchwały</vt:lpstr>
      <vt:lpstr>klasyfikacja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2024-12-17T09:44:00Z</dcterms:modified>
</cp:coreProperties>
</file>