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E22" i="1"/>
  <c r="F22" i="1"/>
  <c r="G24" i="1" l="1"/>
  <c r="H24" i="1" s="1"/>
  <c r="G23" i="1" l="1"/>
  <c r="H23" i="1" s="1"/>
  <c r="G9" i="1" l="1"/>
  <c r="G8" i="1"/>
  <c r="G13" i="1" l="1"/>
  <c r="H13" i="1" s="1"/>
  <c r="H12" i="1" s="1"/>
  <c r="I12" i="1"/>
  <c r="F12" i="1"/>
  <c r="G25" i="1"/>
  <c r="H25" i="1" l="1"/>
  <c r="G12" i="1"/>
  <c r="H21" i="1"/>
  <c r="I9" i="1"/>
  <c r="I7" i="1" s="1"/>
  <c r="H8" i="1"/>
  <c r="H7" i="1" s="1"/>
  <c r="I20" i="1"/>
  <c r="H20" i="1"/>
  <c r="H14" i="1"/>
  <c r="I10" i="1"/>
  <c r="I6" i="1" l="1"/>
  <c r="H16" i="1"/>
  <c r="G18" i="1"/>
  <c r="H18" i="1" s="1"/>
  <c r="H17" i="1" s="1"/>
  <c r="G11" i="1" l="1"/>
  <c r="H11" i="1" s="1"/>
  <c r="H10" i="1" s="1"/>
  <c r="F10" i="1"/>
  <c r="H6" i="1" l="1"/>
  <c r="H26" i="1" s="1"/>
  <c r="G10" i="1"/>
  <c r="G19" i="1"/>
  <c r="I19" i="1" s="1"/>
  <c r="I17" i="1" s="1"/>
  <c r="I16" i="1" s="1"/>
  <c r="G15" i="1" l="1"/>
  <c r="F7" i="1"/>
  <c r="F6" i="1" s="1"/>
  <c r="G7" i="1"/>
  <c r="G6" i="1" s="1"/>
  <c r="F14" i="1"/>
  <c r="G14" i="1" l="1"/>
  <c r="I15" i="1"/>
  <c r="I14" i="1" s="1"/>
  <c r="I26" i="1" s="1"/>
  <c r="G21" i="1"/>
  <c r="G20" i="1" l="1"/>
  <c r="F20" i="1"/>
  <c r="G17" i="1"/>
  <c r="F17" i="1"/>
  <c r="F16" i="1" l="1"/>
  <c r="F26" i="1" s="1"/>
  <c r="G16" i="1"/>
  <c r="G26" i="1" s="1"/>
  <c r="E20" i="1"/>
  <c r="E17" i="1"/>
  <c r="E16" i="1" s="1"/>
  <c r="E7" i="1" l="1"/>
  <c r="E6" i="1" s="1"/>
  <c r="E26" i="1" l="1"/>
</calcChain>
</file>

<file path=xl/sharedStrings.xml><?xml version="1.0" encoding="utf-8"?>
<sst xmlns="http://schemas.openxmlformats.org/spreadsheetml/2006/main" count="34" uniqueCount="31">
  <si>
    <t>Lp.</t>
  </si>
  <si>
    <t>Dział</t>
  </si>
  <si>
    <t>Rozdział</t>
  </si>
  <si>
    <t>Nazwa instytucji</t>
  </si>
  <si>
    <t>Kwota dotacji</t>
  </si>
  <si>
    <t>Nazwa jednostki</t>
  </si>
  <si>
    <t>Transport i łączność</t>
  </si>
  <si>
    <t>Urząd Miasta Płock</t>
  </si>
  <si>
    <t>Starostwo Powiatowe Sierpc</t>
  </si>
  <si>
    <t>Jednostki spoza sektora finansów publicznych</t>
  </si>
  <si>
    <t>Nazwa zadania</t>
  </si>
  <si>
    <t xml:space="preserve">Kultura fizyczna </t>
  </si>
  <si>
    <t>Ogółem</t>
  </si>
  <si>
    <t>Kultura i ochrona dziedzictwa narodowego</t>
  </si>
  <si>
    <t>Zwiększenie(+)                zmniejszenie (-)</t>
  </si>
  <si>
    <t>Kwota dotacji po zmianie</t>
  </si>
  <si>
    <t xml:space="preserve">Dot.celowa z budżetu na zadania w zakresie kultury fizycznej do real.organizacjom prowadzącym działalność pożytku publicznego, przeznaczona na zad. "Prowadzenie działalności w zakresie sportu i rekreacji ruchowej, organizowanie zawodów, imprez sportowych i rekreacyjnych, prowadzenie działalności wychowawczej i popularyzatorskiej w zakresie kultury fizycznej, szkolenie oraz doskonalenie kadr trenersko-instruktorskich, wspieranie działalności uczniowskich klubów sportowych"                                 </t>
  </si>
  <si>
    <t>Dotacja celowa z budżetu na pozostałe zadania w zakresie kultury do realizacji organizacjom prowadz. działalność pożytku publicznego, przeznaczona na zad. "Podtrzymywanie i upowszechnianie tradycji narodowej, regionalnej oraz pielęgnowanie polskości, edukacja regionalna"</t>
  </si>
  <si>
    <t>Dotacje celowe dla podmiotów zaliczanych i niezaliczanych do sektora finansów publicznych na 2025 rok</t>
  </si>
  <si>
    <t>Jednostki sektora finansów publicznych</t>
  </si>
  <si>
    <t>Działalność usługowa</t>
  </si>
  <si>
    <t>Bezpieczeństwo publiczne i ochrona przeciwpożarowa</t>
  </si>
  <si>
    <t>Komendy wojewódzkie Policji</t>
  </si>
  <si>
    <t>w tym:  wyd. bieżące</t>
  </si>
  <si>
    <t>wyd. majątkowe</t>
  </si>
  <si>
    <t>Administracja publiczna</t>
  </si>
  <si>
    <t>Dot.celowa z budżetu na  finansowanie lub dofinansowanie zadań zleconych do realizacji pozostałym jednostkom niezaliczanym do sektora fin. publ.                        - z przeznaczeniem na dofinansowanie zakupu instrumentów muzycznych dla Młodzieżowej Orkiestry Dętej przy OSP w Gozdowie</t>
  </si>
  <si>
    <t xml:space="preserve">Dotacja celowa przekazana z budżetu na finansowanie lub dofinansowanie zadań inwestycyjnych obiektów zabytkowych jednostkom niezaliczanych do sektora finansów publicznych,  przeznaczona na zadania:  1) Prace konserwatorsko-restauratorskie lub roboty budowlane w Kościele zabytkowym pw. Wszystkich Świętych w Gozdowie - etap II - 500.000,00 zł;  2) Prace konserwatorsko-restauratorskie  w Kościele zabytkowym pw. Wszystkich Świętych w Gozdowie - 100.000,00 zł
                                                                                        </t>
  </si>
  <si>
    <t>Załącznik Nr 5                                                    zmieniający uchwałę budżetową na rok 2025</t>
  </si>
  <si>
    <t>Dot.celowa z budżetu na  finansowanie lub dofinansowanie zadań zleconych do realizacji pozostałym jednostkom niezaliczanym do sektora fin. publ.                        - z przeznaczeniem na dofinansowanie zakupu  sprzętu PPOŻ dla Ochotniczej Straży Pożarnej w Lelicach</t>
  </si>
  <si>
    <t>Dot.celowa z budżetu na  finansowanie lub dofinansowanie zadań zleconych do realizacji pozostałym jednostkom niezaliczanym do sektora fin. publ.                        - z przeznaczeniem na dofinansowanie zakupu ubrań bojowych dla członków Ochotniczej Straży Pożarnej w Lelicach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</si>
</sst>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9"/>
      <name val="Times New Roman"/>
      <family val="1"/>
      <charset val="238"/>
    </font>
    <font>
      <b/>
      <sz val="6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vertic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vertical="center"/>
    </xf>
    <xf numFmtId="0" fontId="11" fillId="0" borderId="0" xfId="0" applyFont="1"/>
    <xf numFmtId="0" fontId="10" fillId="3" borderId="2" xfId="0" applyFont="1" applyFill="1" applyBorder="1"/>
    <xf numFmtId="0" fontId="12" fillId="0" borderId="0" xfId="0" applyFont="1"/>
    <xf numFmtId="0" fontId="9" fillId="2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13" fillId="0" borderId="0" xfId="0" applyFont="1"/>
    <xf numFmtId="0" fontId="5" fillId="0" borderId="13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/>
    <xf numFmtId="4" fontId="10" fillId="3" borderId="2" xfId="0" applyNumberFormat="1" applyFont="1" applyFill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4" fontId="10" fillId="3" borderId="2" xfId="0" applyNumberFormat="1" applyFont="1" applyFill="1" applyBorder="1" applyAlignment="1">
      <alignment vertical="top"/>
    </xf>
    <xf numFmtId="0" fontId="9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6" xfId="0" applyFont="1" applyBorder="1"/>
    <xf numFmtId="4" fontId="15" fillId="0" borderId="16" xfId="0" applyNumberFormat="1" applyFont="1" applyBorder="1" applyAlignment="1">
      <alignment horizontal="right"/>
    </xf>
    <xf numFmtId="0" fontId="14" fillId="0" borderId="0" xfId="0" applyFont="1"/>
    <xf numFmtId="4" fontId="10" fillId="0" borderId="16" xfId="0" applyNumberFormat="1" applyFont="1" applyBorder="1" applyAlignment="1">
      <alignment horizontal="right"/>
    </xf>
    <xf numFmtId="4" fontId="10" fillId="2" borderId="21" xfId="0" applyNumberFormat="1" applyFont="1" applyFill="1" applyBorder="1" applyAlignment="1">
      <alignment horizontal="right"/>
    </xf>
    <xf numFmtId="4" fontId="10" fillId="2" borderId="8" xfId="0" applyNumberFormat="1" applyFont="1" applyFill="1" applyBorder="1" applyAlignment="1">
      <alignment horizontal="right" vertic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4" fontId="5" fillId="4" borderId="21" xfId="0" applyNumberFormat="1" applyFont="1" applyFill="1" applyBorder="1" applyAlignment="1">
      <alignment horizontal="right"/>
    </xf>
    <xf numFmtId="0" fontId="13" fillId="4" borderId="0" xfId="0" applyFont="1" applyFill="1"/>
    <xf numFmtId="49" fontId="16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top" wrapText="1"/>
    </xf>
    <xf numFmtId="0" fontId="19" fillId="0" borderId="13" xfId="0" applyFont="1" applyBorder="1" applyAlignment="1">
      <alignment vertical="top" wrapText="1"/>
    </xf>
    <xf numFmtId="4" fontId="21" fillId="2" borderId="24" xfId="0" applyNumberFormat="1" applyFont="1" applyFill="1" applyBorder="1" applyAlignment="1">
      <alignment horizontal="right" vertical="center"/>
    </xf>
    <xf numFmtId="4" fontId="22" fillId="3" borderId="2" xfId="0" applyNumberFormat="1" applyFont="1" applyFill="1" applyBorder="1" applyAlignment="1">
      <alignment horizontal="right"/>
    </xf>
    <xf numFmtId="4" fontId="22" fillId="0" borderId="16" xfId="0" applyNumberFormat="1" applyFont="1" applyBorder="1" applyAlignment="1">
      <alignment horizontal="right"/>
    </xf>
    <xf numFmtId="0" fontId="23" fillId="2" borderId="1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4" fontId="4" fillId="0" borderId="26" xfId="0" applyNumberFormat="1" applyFont="1" applyBorder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top" wrapText="1"/>
    </xf>
    <xf numFmtId="4" fontId="5" fillId="4" borderId="2" xfId="0" applyNumberFormat="1" applyFont="1" applyFill="1" applyBorder="1" applyAlignment="1">
      <alignment horizontal="right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wrapText="1"/>
    </xf>
    <xf numFmtId="0" fontId="17" fillId="2" borderId="19" xfId="0" applyFont="1" applyFill="1" applyBorder="1" applyAlignment="1">
      <alignment horizontal="left" wrapText="1"/>
    </xf>
    <xf numFmtId="0" fontId="17" fillId="2" borderId="20" xfId="0" applyFont="1" applyFill="1" applyBorder="1" applyAlignment="1">
      <alignment horizontal="left" wrapText="1"/>
    </xf>
    <xf numFmtId="0" fontId="20" fillId="2" borderId="2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19" workbookViewId="0">
      <selection activeCell="D25" sqref="D25"/>
    </sheetView>
  </sheetViews>
  <sheetFormatPr defaultRowHeight="15" x14ac:dyDescent="0.25"/>
  <cols>
    <col min="1" max="1" width="3.28515625" customWidth="1"/>
    <col min="2" max="2" width="4.85546875" customWidth="1"/>
    <col min="3" max="3" width="7.42578125" customWidth="1"/>
    <col min="4" max="4" width="56.140625" customWidth="1"/>
    <col min="5" max="5" width="11.42578125" customWidth="1"/>
    <col min="6" max="6" width="11.140625" customWidth="1"/>
    <col min="7" max="7" width="12.42578125" customWidth="1"/>
    <col min="8" max="8" width="11.28515625" customWidth="1"/>
    <col min="9" max="9" width="11.5703125" customWidth="1"/>
  </cols>
  <sheetData>
    <row r="1" spans="1:9" ht="27" customHeight="1" x14ac:dyDescent="0.25">
      <c r="C1" s="1"/>
      <c r="D1" s="83"/>
      <c r="E1" s="83"/>
      <c r="F1" s="59"/>
      <c r="G1" s="84" t="s">
        <v>28</v>
      </c>
      <c r="H1" s="84"/>
      <c r="I1" s="84"/>
    </row>
    <row r="2" spans="1:9" ht="21.75" customHeight="1" x14ac:dyDescent="0.25">
      <c r="A2" s="85" t="s">
        <v>18</v>
      </c>
      <c r="B2" s="85"/>
      <c r="C2" s="85"/>
      <c r="D2" s="85"/>
      <c r="E2" s="85"/>
      <c r="F2" s="85"/>
      <c r="G2" s="85"/>
      <c r="H2" s="85"/>
      <c r="I2" s="85"/>
    </row>
    <row r="3" spans="1:9" ht="9" customHeight="1" x14ac:dyDescent="0.25">
      <c r="A3" s="37"/>
      <c r="B3" s="37"/>
      <c r="C3" s="38"/>
      <c r="D3" s="39"/>
      <c r="E3" s="40"/>
      <c r="F3" s="40"/>
      <c r="G3" s="40"/>
      <c r="H3" s="40"/>
      <c r="I3" s="40"/>
    </row>
    <row r="4" spans="1:9" s="9" customFormat="1" ht="22.5" customHeight="1" x14ac:dyDescent="0.15">
      <c r="A4" s="33" t="s">
        <v>0</v>
      </c>
      <c r="B4" s="34" t="s">
        <v>1</v>
      </c>
      <c r="C4" s="34" t="s">
        <v>2</v>
      </c>
      <c r="D4" s="35" t="s">
        <v>3</v>
      </c>
      <c r="E4" s="36" t="s">
        <v>4</v>
      </c>
      <c r="F4" s="41" t="s">
        <v>14</v>
      </c>
      <c r="G4" s="41" t="s">
        <v>15</v>
      </c>
      <c r="H4" s="41" t="s">
        <v>23</v>
      </c>
      <c r="I4" s="41" t="s">
        <v>24</v>
      </c>
    </row>
    <row r="5" spans="1:9" ht="10.5" customHeight="1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43">
        <v>7</v>
      </c>
      <c r="H5" s="64">
        <v>8</v>
      </c>
      <c r="I5" s="64">
        <v>9</v>
      </c>
    </row>
    <row r="6" spans="1:9" s="9" customFormat="1" ht="18.75" customHeight="1" x14ac:dyDescent="0.15">
      <c r="A6" s="74" t="s">
        <v>19</v>
      </c>
      <c r="B6" s="75"/>
      <c r="C6" s="76"/>
      <c r="D6" s="18" t="s">
        <v>5</v>
      </c>
      <c r="E6" s="52">
        <f>SUM(E7,E10,E12,E14)</f>
        <v>1276000</v>
      </c>
      <c r="F6" s="52">
        <f>SUM(F7,F10,F12,F14)</f>
        <v>0</v>
      </c>
      <c r="G6" s="52">
        <f>SUM(G7,G10,G12,G14)</f>
        <v>1276000</v>
      </c>
      <c r="H6" s="52">
        <f t="shared" ref="H6:I6" si="0">SUM(H7,H10,H12,H14)</f>
        <v>756000</v>
      </c>
      <c r="I6" s="52">
        <f t="shared" si="0"/>
        <v>520000</v>
      </c>
    </row>
    <row r="7" spans="1:9" s="8" customFormat="1" ht="16.5" customHeight="1" x14ac:dyDescent="0.2">
      <c r="A7" s="10">
        <v>1</v>
      </c>
      <c r="B7" s="11">
        <v>600</v>
      </c>
      <c r="C7" s="11"/>
      <c r="D7" s="12" t="s">
        <v>6</v>
      </c>
      <c r="E7" s="29">
        <f>SUM(E8:E15)</f>
        <v>1276000</v>
      </c>
      <c r="F7" s="29">
        <f>SUM(F8:F9)</f>
        <v>0</v>
      </c>
      <c r="G7" s="29">
        <f>SUM(G8:G9)</f>
        <v>1250000</v>
      </c>
      <c r="H7" s="62">
        <f t="shared" ref="H7:I7" si="1">SUM(H8:H9)</f>
        <v>750000</v>
      </c>
      <c r="I7" s="62">
        <f t="shared" si="1"/>
        <v>500000</v>
      </c>
    </row>
    <row r="8" spans="1:9" ht="18" customHeight="1" x14ac:dyDescent="0.25">
      <c r="A8" s="5"/>
      <c r="B8" s="6"/>
      <c r="C8" s="7">
        <v>60004</v>
      </c>
      <c r="D8" s="4" t="s">
        <v>7</v>
      </c>
      <c r="E8" s="30">
        <v>750000</v>
      </c>
      <c r="F8" s="30"/>
      <c r="G8" s="70">
        <f t="shared" ref="G8:G9" si="2">SUM(E8:F8)</f>
        <v>750000</v>
      </c>
      <c r="H8" s="30">
        <f>SUM(G8)</f>
        <v>750000</v>
      </c>
      <c r="I8" s="30"/>
    </row>
    <row r="9" spans="1:9" ht="18" customHeight="1" x14ac:dyDescent="0.25">
      <c r="A9" s="25"/>
      <c r="B9" s="26"/>
      <c r="C9" s="27">
        <v>60014</v>
      </c>
      <c r="D9" s="28" t="s">
        <v>8</v>
      </c>
      <c r="E9" s="31">
        <v>500000</v>
      </c>
      <c r="F9" s="31"/>
      <c r="G9" s="31">
        <f t="shared" si="2"/>
        <v>500000</v>
      </c>
      <c r="H9" s="31"/>
      <c r="I9" s="31">
        <f>SUM(G9)</f>
        <v>500000</v>
      </c>
    </row>
    <row r="10" spans="1:9" s="49" customFormat="1" ht="15.75" customHeight="1" x14ac:dyDescent="0.25">
      <c r="A10" s="44">
        <v>2</v>
      </c>
      <c r="B10" s="45">
        <v>710</v>
      </c>
      <c r="C10" s="46"/>
      <c r="D10" s="47" t="s">
        <v>20</v>
      </c>
      <c r="E10" s="48"/>
      <c r="F10" s="50">
        <f>SUM(F11)</f>
        <v>0</v>
      </c>
      <c r="G10" s="50">
        <f>SUM(G11)</f>
        <v>5000</v>
      </c>
      <c r="H10" s="63">
        <f t="shared" ref="H10:I12" si="3">SUM(H11)</f>
        <v>5000</v>
      </c>
      <c r="I10" s="63">
        <f t="shared" si="3"/>
        <v>0</v>
      </c>
    </row>
    <row r="11" spans="1:9" ht="18" customHeight="1" x14ac:dyDescent="0.25">
      <c r="A11" s="25"/>
      <c r="B11" s="26"/>
      <c r="C11" s="27">
        <v>71095</v>
      </c>
      <c r="D11" s="28" t="s">
        <v>8</v>
      </c>
      <c r="E11" s="31">
        <v>5000</v>
      </c>
      <c r="F11" s="31"/>
      <c r="G11" s="31">
        <f>SUM(E11:F11)</f>
        <v>5000</v>
      </c>
      <c r="H11" s="31">
        <f>SUM(G11)</f>
        <v>5000</v>
      </c>
      <c r="I11" s="31"/>
    </row>
    <row r="12" spans="1:9" s="49" customFormat="1" ht="15.75" customHeight="1" x14ac:dyDescent="0.25">
      <c r="A12" s="44">
        <v>3</v>
      </c>
      <c r="B12" s="45">
        <v>921</v>
      </c>
      <c r="C12" s="46"/>
      <c r="D12" s="47" t="s">
        <v>25</v>
      </c>
      <c r="E12" s="48"/>
      <c r="F12" s="50">
        <f>SUM(F13)</f>
        <v>0</v>
      </c>
      <c r="G12" s="50">
        <f>SUM(G13)</f>
        <v>1000</v>
      </c>
      <c r="H12" s="63">
        <f t="shared" si="3"/>
        <v>1000</v>
      </c>
      <c r="I12" s="63">
        <f t="shared" si="3"/>
        <v>0</v>
      </c>
    </row>
    <row r="13" spans="1:9" ht="18" customHeight="1" x14ac:dyDescent="0.25">
      <c r="A13" s="25"/>
      <c r="B13" s="26"/>
      <c r="C13" s="27">
        <v>92116</v>
      </c>
      <c r="D13" s="28" t="s">
        <v>8</v>
      </c>
      <c r="E13" s="31">
        <v>1000</v>
      </c>
      <c r="F13" s="31"/>
      <c r="G13" s="31">
        <f>SUM(E13:F13)</f>
        <v>1000</v>
      </c>
      <c r="H13" s="31">
        <f>SUM(G13)</f>
        <v>1000</v>
      </c>
      <c r="I13" s="31"/>
    </row>
    <row r="14" spans="1:9" s="49" customFormat="1" ht="16.5" customHeight="1" x14ac:dyDescent="0.25">
      <c r="A14" s="44">
        <v>4</v>
      </c>
      <c r="B14" s="45">
        <v>754</v>
      </c>
      <c r="C14" s="46"/>
      <c r="D14" s="58" t="s">
        <v>21</v>
      </c>
      <c r="E14" s="48"/>
      <c r="F14" s="50">
        <f>SUM(F15)</f>
        <v>0</v>
      </c>
      <c r="G14" s="50">
        <f>SUM(G15)</f>
        <v>20000</v>
      </c>
      <c r="H14" s="63">
        <f t="shared" ref="H14:I14" si="4">SUM(H15)</f>
        <v>0</v>
      </c>
      <c r="I14" s="63">
        <f t="shared" si="4"/>
        <v>20000</v>
      </c>
    </row>
    <row r="15" spans="1:9" ht="18" customHeight="1" x14ac:dyDescent="0.25">
      <c r="A15" s="25"/>
      <c r="B15" s="26"/>
      <c r="C15" s="27">
        <v>75404</v>
      </c>
      <c r="D15" s="57" t="s">
        <v>22</v>
      </c>
      <c r="E15" s="31">
        <v>20000</v>
      </c>
      <c r="F15" s="31"/>
      <c r="G15" s="31">
        <f>SUM(E15:F15)</f>
        <v>20000</v>
      </c>
      <c r="H15" s="31"/>
      <c r="I15" s="31">
        <f>SUM(G15)</f>
        <v>20000</v>
      </c>
    </row>
    <row r="16" spans="1:9" s="9" customFormat="1" ht="18.75" customHeight="1" x14ac:dyDescent="0.2">
      <c r="A16" s="77" t="s">
        <v>9</v>
      </c>
      <c r="B16" s="78"/>
      <c r="C16" s="79"/>
      <c r="D16" s="24" t="s">
        <v>10</v>
      </c>
      <c r="E16" s="51">
        <f>SUM(E17,E20,E22)</f>
        <v>671500</v>
      </c>
      <c r="F16" s="51">
        <f>SUM(F17,F20,F22)</f>
        <v>13710</v>
      </c>
      <c r="G16" s="51">
        <f t="shared" ref="G16:I16" si="5">SUM(G17,G20,G22)</f>
        <v>685210</v>
      </c>
      <c r="H16" s="51">
        <f t="shared" si="5"/>
        <v>85210</v>
      </c>
      <c r="I16" s="51">
        <f t="shared" si="5"/>
        <v>600000</v>
      </c>
    </row>
    <row r="17" spans="1:9" s="15" customFormat="1" ht="15.75" customHeight="1" x14ac:dyDescent="0.2">
      <c r="A17" s="10">
        <v>5</v>
      </c>
      <c r="B17" s="13">
        <v>921</v>
      </c>
      <c r="C17" s="11"/>
      <c r="D17" s="14" t="s">
        <v>13</v>
      </c>
      <c r="E17" s="32">
        <f>SUM(E18:E19)</f>
        <v>632500</v>
      </c>
      <c r="F17" s="32">
        <f t="shared" ref="F17:G17" si="6">SUM(F18:F19)</f>
        <v>0</v>
      </c>
      <c r="G17" s="32">
        <f t="shared" si="6"/>
        <v>632500</v>
      </c>
      <c r="H17" s="32">
        <f t="shared" ref="H17:I17" si="7">SUM(H18:H19)</f>
        <v>32500</v>
      </c>
      <c r="I17" s="32">
        <f t="shared" si="7"/>
        <v>600000</v>
      </c>
    </row>
    <row r="18" spans="1:9" s="22" customFormat="1" ht="45" customHeight="1" x14ac:dyDescent="0.2">
      <c r="A18" s="19"/>
      <c r="B18" s="20"/>
      <c r="C18" s="21">
        <v>92105</v>
      </c>
      <c r="D18" s="60" t="s">
        <v>17</v>
      </c>
      <c r="E18" s="42">
        <v>32500</v>
      </c>
      <c r="F18" s="42"/>
      <c r="G18" s="73">
        <f>SUM(E18:F18)</f>
        <v>32500</v>
      </c>
      <c r="H18" s="73">
        <f>SUM(G18)</f>
        <v>32500</v>
      </c>
      <c r="I18" s="73"/>
    </row>
    <row r="19" spans="1:9" s="56" customFormat="1" ht="60.75" customHeight="1" x14ac:dyDescent="0.2">
      <c r="A19" s="53"/>
      <c r="B19" s="54"/>
      <c r="C19" s="71">
        <v>92120</v>
      </c>
      <c r="D19" s="72" t="s">
        <v>27</v>
      </c>
      <c r="E19" s="55">
        <v>600000</v>
      </c>
      <c r="F19" s="55"/>
      <c r="G19" s="55">
        <f>SUM(E19:F19)</f>
        <v>600000</v>
      </c>
      <c r="H19" s="55"/>
      <c r="I19" s="55">
        <f>SUM(G19)</f>
        <v>600000</v>
      </c>
    </row>
    <row r="20" spans="1:9" s="17" customFormat="1" ht="24.75" customHeight="1" x14ac:dyDescent="0.2">
      <c r="A20" s="10">
        <v>6</v>
      </c>
      <c r="B20" s="11">
        <v>926</v>
      </c>
      <c r="C20" s="11"/>
      <c r="D20" s="16" t="s">
        <v>11</v>
      </c>
      <c r="E20" s="29">
        <f>SUM(E21)</f>
        <v>32000</v>
      </c>
      <c r="F20" s="29">
        <f t="shared" ref="F20:I20" si="8">SUM(F21)</f>
        <v>0</v>
      </c>
      <c r="G20" s="29">
        <f t="shared" si="8"/>
        <v>32000</v>
      </c>
      <c r="H20" s="62">
        <f t="shared" si="8"/>
        <v>32000</v>
      </c>
      <c r="I20" s="62">
        <f t="shared" si="8"/>
        <v>0</v>
      </c>
    </row>
    <row r="21" spans="1:9" s="22" customFormat="1" ht="66" customHeight="1" x14ac:dyDescent="0.2">
      <c r="A21" s="66"/>
      <c r="B21" s="67"/>
      <c r="C21" s="68">
        <v>92605</v>
      </c>
      <c r="D21" s="69" t="s">
        <v>16</v>
      </c>
      <c r="E21" s="42">
        <v>32000</v>
      </c>
      <c r="F21" s="42"/>
      <c r="G21" s="42">
        <f>SUM(E21:F21)</f>
        <v>32000</v>
      </c>
      <c r="H21" s="42">
        <f>SUM(G21)</f>
        <v>32000</v>
      </c>
      <c r="I21" s="42"/>
    </row>
    <row r="22" spans="1:9" s="17" customFormat="1" ht="22.5" customHeight="1" x14ac:dyDescent="0.2">
      <c r="A22" s="10">
        <v>7</v>
      </c>
      <c r="B22" s="11">
        <v>754</v>
      </c>
      <c r="C22" s="11"/>
      <c r="D22" s="16" t="s">
        <v>21</v>
      </c>
      <c r="E22" s="29">
        <f>SUM(E23:E25)</f>
        <v>7000</v>
      </c>
      <c r="F22" s="29">
        <f>SUM(F23:F25)</f>
        <v>13710</v>
      </c>
      <c r="G22" s="29">
        <f t="shared" ref="G22:I22" si="9">SUM(G23:G25)</f>
        <v>20710</v>
      </c>
      <c r="H22" s="29">
        <f t="shared" si="9"/>
        <v>20710</v>
      </c>
      <c r="I22" s="29">
        <f t="shared" si="9"/>
        <v>0</v>
      </c>
    </row>
    <row r="23" spans="1:9" s="22" customFormat="1" ht="51" customHeight="1" x14ac:dyDescent="0.2">
      <c r="A23" s="19"/>
      <c r="B23" s="20"/>
      <c r="C23" s="23">
        <v>75412</v>
      </c>
      <c r="D23" s="65" t="s">
        <v>26</v>
      </c>
      <c r="E23" s="42">
        <v>7000</v>
      </c>
      <c r="F23" s="42"/>
      <c r="G23" s="42">
        <f>SUM(E23:F23)</f>
        <v>7000</v>
      </c>
      <c r="H23" s="42">
        <f>SUM(G23)</f>
        <v>7000</v>
      </c>
      <c r="I23" s="42"/>
    </row>
    <row r="24" spans="1:9" s="22" customFormat="1" ht="51" customHeight="1" x14ac:dyDescent="0.2">
      <c r="A24" s="19"/>
      <c r="B24" s="20"/>
      <c r="C24" s="68">
        <v>75412</v>
      </c>
      <c r="D24" s="65" t="s">
        <v>30</v>
      </c>
      <c r="E24" s="42"/>
      <c r="F24" s="42">
        <v>3710</v>
      </c>
      <c r="G24" s="42">
        <f>SUM(E24:F24)</f>
        <v>3710</v>
      </c>
      <c r="H24" s="42">
        <f>SUM(G24)</f>
        <v>3710</v>
      </c>
      <c r="I24" s="42"/>
    </row>
    <row r="25" spans="1:9" s="22" customFormat="1" ht="51" customHeight="1" x14ac:dyDescent="0.2">
      <c r="A25" s="19"/>
      <c r="B25" s="20"/>
      <c r="C25" s="23">
        <v>75412</v>
      </c>
      <c r="D25" s="65" t="s">
        <v>29</v>
      </c>
      <c r="E25" s="42"/>
      <c r="F25" s="42">
        <v>10000</v>
      </c>
      <c r="G25" s="42">
        <f>SUM(E25:F25)</f>
        <v>10000</v>
      </c>
      <c r="H25" s="42">
        <f>SUM(G25)</f>
        <v>10000</v>
      </c>
      <c r="I25" s="42"/>
    </row>
    <row r="26" spans="1:9" s="17" customFormat="1" ht="21" customHeight="1" x14ac:dyDescent="0.2">
      <c r="A26" s="80" t="s">
        <v>12</v>
      </c>
      <c r="B26" s="81"/>
      <c r="C26" s="81"/>
      <c r="D26" s="82"/>
      <c r="E26" s="61">
        <f>SUM(E6,E16)</f>
        <v>1947500</v>
      </c>
      <c r="F26" s="61">
        <f>SUM(F6,F16)</f>
        <v>13710</v>
      </c>
      <c r="G26" s="61">
        <f>SUM(G6,G16)</f>
        <v>1961210</v>
      </c>
      <c r="H26" s="61">
        <f t="shared" ref="H26:I26" si="10">SUM(H6,H16)</f>
        <v>841210</v>
      </c>
      <c r="I26" s="61">
        <f t="shared" si="10"/>
        <v>1120000</v>
      </c>
    </row>
  </sheetData>
  <mergeCells count="6">
    <mergeCell ref="A6:C6"/>
    <mergeCell ref="A16:C16"/>
    <mergeCell ref="A26:D26"/>
    <mergeCell ref="D1:E1"/>
    <mergeCell ref="G1:I1"/>
    <mergeCell ref="A2:I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2025-09-17T11:54:45Z</dcterms:modified>
</cp:coreProperties>
</file>