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iemiatkowska\Desktop\Budżety Gminy Gozdowo\Budżet Gminy na 2026 rok\ZMIANY BUDŻETOWE - uchwały i zarządzenia\sesja - 30.01.2026\BUDŻET\"/>
    </mc:Choice>
  </mc:AlternateContent>
  <bookViews>
    <workbookView xWindow="1110" yWindow="1110" windowWidth="21600" windowHeight="1110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0" i="1" l="1"/>
  <c r="G109" i="1"/>
  <c r="G108" i="1"/>
  <c r="G107" i="1"/>
  <c r="G106" i="1"/>
  <c r="G105" i="1"/>
  <c r="G102" i="1" s="1"/>
  <c r="G101" i="1" s="1"/>
  <c r="G104" i="1"/>
  <c r="G103" i="1"/>
  <c r="G100" i="1"/>
  <c r="G99" i="1"/>
  <c r="G98" i="1"/>
  <c r="G97" i="1"/>
  <c r="G95" i="1" s="1"/>
  <c r="G96" i="1"/>
  <c r="G94" i="1"/>
  <c r="G91" i="1"/>
  <c r="G89" i="1"/>
  <c r="G88" i="1"/>
  <c r="G87" i="1"/>
  <c r="G86" i="1"/>
  <c r="G85" i="1"/>
  <c r="G84" i="1"/>
  <c r="G83" i="1"/>
  <c r="G82" i="1"/>
  <c r="G80" i="1" s="1"/>
  <c r="G81" i="1"/>
  <c r="G78" i="1"/>
  <c r="G77" i="1"/>
  <c r="G74" i="1"/>
  <c r="G71" i="1"/>
  <c r="G70" i="1"/>
  <c r="G69" i="1"/>
  <c r="G68" i="1"/>
  <c r="G67" i="1"/>
  <c r="G66" i="1"/>
  <c r="G65" i="1"/>
  <c r="G64" i="1"/>
  <c r="G63" i="1"/>
  <c r="G62" i="1"/>
  <c r="G55" i="1"/>
  <c r="G54" i="1"/>
  <c r="G53" i="1" s="1"/>
  <c r="G52" i="1" s="1"/>
  <c r="G51" i="1"/>
  <c r="G45" i="1"/>
  <c r="G39" i="1"/>
  <c r="G36" i="1"/>
  <c r="G34" i="1"/>
  <c r="G32" i="1"/>
  <c r="G31" i="1"/>
  <c r="G28" i="1"/>
  <c r="G25" i="1"/>
  <c r="G22" i="1"/>
  <c r="G21" i="1" s="1"/>
  <c r="G20" i="1" s="1"/>
  <c r="G19" i="1"/>
  <c r="G18" i="1"/>
  <c r="G17" i="1"/>
  <c r="G16" i="1"/>
  <c r="G13" i="1"/>
  <c r="G12" i="1"/>
  <c r="G9" i="1"/>
  <c r="G8" i="1"/>
  <c r="G6" i="1"/>
  <c r="F35" i="1"/>
  <c r="F102" i="1"/>
  <c r="F101" i="1" s="1"/>
  <c r="F95" i="1"/>
  <c r="G93" i="1"/>
  <c r="F93" i="1"/>
  <c r="G90" i="1"/>
  <c r="F90" i="1"/>
  <c r="F80" i="1"/>
  <c r="G76" i="1"/>
  <c r="G75" i="1" s="1"/>
  <c r="F76" i="1"/>
  <c r="F75" i="1" s="1"/>
  <c r="G73" i="1"/>
  <c r="F73" i="1"/>
  <c r="G72" i="1"/>
  <c r="F72" i="1"/>
  <c r="G61" i="1"/>
  <c r="G60" i="1" s="1"/>
  <c r="F61" i="1"/>
  <c r="F60" i="1" s="1"/>
  <c r="F53" i="1"/>
  <c r="F52" i="1" s="1"/>
  <c r="G50" i="1"/>
  <c r="G49" i="1" s="1"/>
  <c r="F50" i="1"/>
  <c r="F49" i="1" s="1"/>
  <c r="G44" i="1"/>
  <c r="F44" i="1"/>
  <c r="F43" i="1" s="1"/>
  <c r="F46" i="1" s="1"/>
  <c r="G43" i="1"/>
  <c r="G46" i="1" s="1"/>
  <c r="G38" i="1"/>
  <c r="G37" i="1" s="1"/>
  <c r="G35" i="1" s="1"/>
  <c r="F38" i="1"/>
  <c r="F37" i="1" s="1"/>
  <c r="G33" i="1"/>
  <c r="F33" i="1"/>
  <c r="G30" i="1"/>
  <c r="F30" i="1"/>
  <c r="G27" i="1"/>
  <c r="G26" i="1" s="1"/>
  <c r="F27" i="1"/>
  <c r="F26" i="1" s="1"/>
  <c r="G24" i="1"/>
  <c r="G23" i="1" s="1"/>
  <c r="F24" i="1"/>
  <c r="F23" i="1" s="1"/>
  <c r="F21" i="1"/>
  <c r="F20" i="1" s="1"/>
  <c r="G15" i="1"/>
  <c r="G14" i="1" s="1"/>
  <c r="F15" i="1"/>
  <c r="F14" i="1" s="1"/>
  <c r="G11" i="1"/>
  <c r="G10" i="1" s="1"/>
  <c r="F11" i="1"/>
  <c r="F10" i="1" s="1"/>
  <c r="G7" i="1"/>
  <c r="F7" i="1"/>
  <c r="G5" i="1"/>
  <c r="F5" i="1"/>
  <c r="G4" i="1"/>
  <c r="F4" i="1"/>
  <c r="G92" i="1" l="1"/>
  <c r="G79" i="1"/>
  <c r="G111" i="1"/>
  <c r="G56" i="1"/>
  <c r="G29" i="1"/>
  <c r="F92" i="1"/>
  <c r="F111" i="1" s="1"/>
  <c r="F79" i="1"/>
  <c r="F56" i="1"/>
  <c r="F29" i="1"/>
  <c r="F40" i="1"/>
  <c r="G40" i="1"/>
  <c r="E21" i="1"/>
  <c r="E20" i="1" s="1"/>
  <c r="G112" i="1" l="1"/>
  <c r="F112" i="1"/>
  <c r="E11" i="1"/>
  <c r="E10" i="1" s="1"/>
  <c r="E7" i="1" l="1"/>
  <c r="E33" i="1"/>
  <c r="E102" i="1" l="1"/>
  <c r="E101" i="1" s="1"/>
  <c r="E76" i="1"/>
  <c r="E73" i="1"/>
  <c r="E72" i="1" s="1"/>
  <c r="E80" i="1"/>
  <c r="E61" i="1"/>
  <c r="E60" i="1" s="1"/>
  <c r="E24" i="1" l="1"/>
  <c r="E23" i="1" s="1"/>
  <c r="E38" i="1" l="1"/>
  <c r="E30" i="1"/>
  <c r="E5" i="1"/>
  <c r="E37" i="1" l="1"/>
  <c r="E35" i="1" s="1"/>
  <c r="E29" i="1" s="1"/>
  <c r="E53" i="1" l="1"/>
  <c r="E75" i="1" l="1"/>
  <c r="E90" i="1"/>
  <c r="E79" i="1" s="1"/>
  <c r="E93" i="1"/>
  <c r="E95" i="1"/>
  <c r="E92" i="1" l="1"/>
  <c r="E111" i="1" s="1"/>
  <c r="E52" i="1"/>
  <c r="E50" i="1"/>
  <c r="E49" i="1" s="1"/>
  <c r="E27" i="1"/>
  <c r="E26" i="1" s="1"/>
  <c r="E15" i="1"/>
  <c r="E14" i="1" s="1"/>
  <c r="E44" i="1"/>
  <c r="E43" i="1" s="1"/>
  <c r="E46" i="1" s="1"/>
  <c r="E56" i="1" l="1"/>
  <c r="E4" i="1"/>
  <c r="E40" i="1" s="1"/>
  <c r="E112" i="1" l="1"/>
</calcChain>
</file>

<file path=xl/sharedStrings.xml><?xml version="1.0" encoding="utf-8"?>
<sst xmlns="http://schemas.openxmlformats.org/spreadsheetml/2006/main" count="170" uniqueCount="130">
  <si>
    <t>Dział</t>
  </si>
  <si>
    <t>Rozdział</t>
  </si>
  <si>
    <t>Treść</t>
  </si>
  <si>
    <t>Wartość</t>
  </si>
  <si>
    <t>010</t>
  </si>
  <si>
    <t>Rolnictwo i łowiectwo</t>
  </si>
  <si>
    <t>01043</t>
  </si>
  <si>
    <t>Infrastruktura wodociągowa wsi</t>
  </si>
  <si>
    <t>01044</t>
  </si>
  <si>
    <t>Infrastruktura sanitacyjna wsi</t>
  </si>
  <si>
    <t>600</t>
  </si>
  <si>
    <t>Transport i łączność</t>
  </si>
  <si>
    <t>60014</t>
  </si>
  <si>
    <t>Drogi publiczne powiatowe</t>
  </si>
  <si>
    <t>Dotacja celowa na pomoc finansową udzieloną Powiatowi Sierpeckiemu na realizację zadań inwestycyjnych dot. dróg powiatowych znajdujących się na terenie Gminy Gozdowo</t>
  </si>
  <si>
    <t>60016</t>
  </si>
  <si>
    <t>Drogi publiczne gminne</t>
  </si>
  <si>
    <t>Projekty techniczne, mapy do celów proj., roboty geodezyjne, wznowienienie granic dróg gminnych</t>
  </si>
  <si>
    <t>Wykup gruntów pod budowę dróg gminnych na terenie gminy Gozdowo</t>
  </si>
  <si>
    <t>700</t>
  </si>
  <si>
    <t>Gospodarka mieszkaniowa</t>
  </si>
  <si>
    <t>70005</t>
  </si>
  <si>
    <t>Gospodarka gruntami i nieruchomościami</t>
  </si>
  <si>
    <t>Wydatki majątkowe j.s.t. na spłatę zobowiązań zaliczanych do tyt. dłużnego - Zakup działki oznaczonej nr geod.112/19 o pow. 0,0181ha i dz. oznacz.nr geod.435/3 o pow. 0,0454 ha zabud.budynkiem o pow. zab. 206,00m2 poł. w m. Gozdowo</t>
  </si>
  <si>
    <t>750</t>
  </si>
  <si>
    <t>Administracja publiczna</t>
  </si>
  <si>
    <t>75095</t>
  </si>
  <si>
    <t>Pozostała działalność</t>
  </si>
  <si>
    <t>Wzmocnienie krajowego systemu cyberbezpieczeństwa w ramach projektu grantowego "Cyberbezpieczny Samorząd-Gmina Gozdowo" - zapewnienie bezpiecznej obsługi procesów administracyjnych wspierających świadczenie usług publicznych</t>
  </si>
  <si>
    <t>754</t>
  </si>
  <si>
    <t>Bezpieczeństwo publiczne i ochrona przeciwpożarowa</t>
  </si>
  <si>
    <t>75412</t>
  </si>
  <si>
    <t>Ochotnicze straże pożarne</t>
  </si>
  <si>
    <t>801</t>
  </si>
  <si>
    <t>Oświata i wychowanie</t>
  </si>
  <si>
    <t>80101</t>
  </si>
  <si>
    <t>Szkoły podstawowe</t>
  </si>
  <si>
    <t>851</t>
  </si>
  <si>
    <t>Ochrona zdrowia</t>
  </si>
  <si>
    <t>85121</t>
  </si>
  <si>
    <t>Lecznictwo ambulatoryjne</t>
  </si>
  <si>
    <t>900</t>
  </si>
  <si>
    <t>Gospodarka komunalna i ochrona środowiska</t>
  </si>
  <si>
    <t>90001</t>
  </si>
  <si>
    <t>Gospodarka ściekowa i ochrona wód</t>
  </si>
  <si>
    <t>90095</t>
  </si>
  <si>
    <t>921</t>
  </si>
  <si>
    <t>Kultura i ochrona dziedzictwa narodowego</t>
  </si>
  <si>
    <t>92105</t>
  </si>
  <si>
    <t>Pozostałe zadania w zakresie kultury</t>
  </si>
  <si>
    <t>92109</t>
  </si>
  <si>
    <t>Domy i ośrodki kultury, świetlice i kluby</t>
  </si>
  <si>
    <t>926</t>
  </si>
  <si>
    <t>Kultura fizyczna</t>
  </si>
  <si>
    <t>92605</t>
  </si>
  <si>
    <t>Zadania w zakresie kultury fizycznej</t>
  </si>
  <si>
    <t>92695</t>
  </si>
  <si>
    <t>a) Wydatki majątkowe roczne</t>
  </si>
  <si>
    <t>b) Dotacje celowe</t>
  </si>
  <si>
    <t>c) WPF</t>
  </si>
  <si>
    <t>d) Fundusz sołecki</t>
  </si>
  <si>
    <t>RAZEM</t>
  </si>
  <si>
    <t>OGÓŁEM WYDATKI MAJĄTKOWE</t>
  </si>
  <si>
    <t>90015</t>
  </si>
  <si>
    <t>Oświetlenie ulic, placów i dróg</t>
  </si>
  <si>
    <t>Modernizacja oraz wyposażenie budynków Samodzielnego Publicznego Zakładu Opieki Zdrowotnej w m. Gozdowo oraz Lelice</t>
  </si>
  <si>
    <t>Montaż hydrantów na terenie gminy Gozdowo</t>
  </si>
  <si>
    <t>Przebudowa drogi gminnej w m. Kolczyn oraz nadzór inwestorski</t>
  </si>
  <si>
    <t>Przebudowa drogi gminnej w m. Bonisław, ul. Strażacka - etap I</t>
  </si>
  <si>
    <t>400</t>
  </si>
  <si>
    <t>Wytwarzanie i zaopatrywanie w energię elektryczną, gaz i wodę</t>
  </si>
  <si>
    <t>40002</t>
  </si>
  <si>
    <t>Zakup kontenera na boisko sportowe w Gozdowie</t>
  </si>
  <si>
    <t>Opracowanie dokumentacji technicznej wykonania nawierzchni bitumicznej drogi gminnej od Stradzewa do Białut w soł. Białuty - zadanie realizowane z f-szu sołeckiego</t>
  </si>
  <si>
    <t>Modernizacja infrastruktury drogowej na terenie gminy Gozdowo w soł. Kolczyn - zadanie realizowane z f-szu sołeckiego</t>
  </si>
  <si>
    <t>Modernizacja infrastruktury drogowej na terenie gminy Gozdowo soł. Kowalewo (skrzyżowanie drogi gminnej na terenie soł. Kowalewo) - zadanie realizowane z f-szu sołeckiego</t>
  </si>
  <si>
    <t>Modernizacja infrastruktury drogowej na terenie gminy Gozdowo w soł. Kowalewo Skorupki - zadanie realizowane z f-szu sołeckiego</t>
  </si>
  <si>
    <t>Modernizacja infrastruktury drogowej na terenie gminy Gozdowo w soł. Kozice-Smorzewo - zadanie realizowane z f-szu sołeckiego</t>
  </si>
  <si>
    <t>Modernizacja infrastruktury drogowej na terenie gminy Gozdowo w soł. Kurówko - zadanie realizowane z f-szu sołeckiego</t>
  </si>
  <si>
    <t>Modernizacja infrastruktury drogowej na terenie gminy Gozdowo w soł. Łysakowo - zadanie realizowane z f-szu sołeckiego</t>
  </si>
  <si>
    <t>Modernizacja infrastruktury drogowej na terenie gminy Gozdowo w soł. Rogieniczki - zadanie realizowane z f-szu sołeckiego</t>
  </si>
  <si>
    <t>Modernizacja infrastruktury drogowej na terenie gminy Gozdowo w soł. Rycharcice - zadanie realizowane z f-szu sołeckiego</t>
  </si>
  <si>
    <t>Modernizacja infrastruktury drogowej na terenie gminy Gozdowo w soł. Węgrzynowo - zadanie realizowane z f-szu sołeckiego</t>
  </si>
  <si>
    <t>Doposażenie świetlicy wiejskiej w Kurowie - zad. realizowane z f-szu sołeckiego soł. Kuniewo</t>
  </si>
  <si>
    <t xml:space="preserve">Montaż oświetlenia na terenie soł. Bronoszewice -zadanie realizowane z f-szu sołeckiego </t>
  </si>
  <si>
    <t xml:space="preserve">Montaż oświetlenia na terenie soł. Kuniewo -zadanie realizowane z f-szu sołeckiego </t>
  </si>
  <si>
    <t xml:space="preserve">Montaż oświetlenia na terenie soł. Łysakowo -zadanie realizowane z f-szu sołeckiego </t>
  </si>
  <si>
    <t xml:space="preserve">Montaż oświetlenia na terenie soł.Ostrowy -zadanie realizowane z f-szu sołeckiego </t>
  </si>
  <si>
    <t xml:space="preserve">Montaż oświetlenia na terenie soł. Reczewo -zadanie realizowane z f-szu sołeckiego </t>
  </si>
  <si>
    <t xml:space="preserve">Montaż oświetlenia na terenie soł. Rempin -zadanie realizowane z f-szu sołeckiego </t>
  </si>
  <si>
    <t xml:space="preserve">Montaż oświetlenia na terenie soł. Rękawczyn -zadanie realizowane z f-szu sołeckiego </t>
  </si>
  <si>
    <t xml:space="preserve">Montaż oświetlenia na terenie soł. Rycharcice -zadanie realizowane z f-szu sołeckiego </t>
  </si>
  <si>
    <t xml:space="preserve">Montaż oświetlenia na terenie soł. Kozice Smorzewo - zadanie realizowane z f-szu sołeckiego </t>
  </si>
  <si>
    <t xml:space="preserve">Gospodarka gruntami i nieruchomościami </t>
  </si>
  <si>
    <t>Zagospodarowanie terenu przy stawie w m. Rogienice - zadanie realizowane z f-szu sołeckiego</t>
  </si>
  <si>
    <t>Doposażenie sołectwa Gozdowo w ławki i stoły oraz sprzęt nagłośnieniowy w celu organizacji wydarzeń kulturalnych - zadanie realizowane z f-szu sołeckiego</t>
  </si>
  <si>
    <t>Budowa przyłączy kanalizacyjnych na terenie Stacji Uzdatniania Wody w m. Gozdowo i Lelice</t>
  </si>
  <si>
    <t>90005</t>
  </si>
  <si>
    <t>Ochrona powietrza atmosferycznego i klimatu</t>
  </si>
  <si>
    <t>Budowa instalacji fotowoltaicznej na terenie Oczyszczalni Ścieków w Gozdowie</t>
  </si>
  <si>
    <t>Modernizacja budynku Gminnego Zakładu Gospodarki Komunalnej w Gozdowie</t>
  </si>
  <si>
    <t>Zakup chloratora do Stacji Uzdatniania Wody w Gozdowie</t>
  </si>
  <si>
    <t>Zakup pompy głębinowej do Stacji Uzdatniania Wody w Lelicach</t>
  </si>
  <si>
    <t>Dostarczanie wody</t>
  </si>
  <si>
    <t>Zakup pompy do osadu oraz mieszadła do Oczyszczalni Ścieków w Gozdowie</t>
  </si>
  <si>
    <t>Zagospodarowanie terenu przy świetlicy wiejskiej w Bonisławiu - zad. realiz. z f-szu sołeckiego</t>
  </si>
  <si>
    <t>Modernizacja budynku świetlicy wiejskiej w Dzięgielewie - zad. realizowane z f-szu sołeckiego</t>
  </si>
  <si>
    <t>Zagospodarowanie terenu przy świetlicy wiejskiej w Kowalewie Podbornym - zad. realiz. z f-szu sołeckiego</t>
  </si>
  <si>
    <t>Doposażenie placu zabaw na terenie sołectwa Cetlin - zad. realizowane z f-szu sołeckiego</t>
  </si>
  <si>
    <t>Doposażenie placu zabaw na terenie sołectwa Czachorowo - zad. realizowane z f-szu sołeckiego</t>
  </si>
  <si>
    <t>Doposażenie placu zabaw na terenie sołectwa Głuchowo - zad. realizowane z f-szu sołeckiego</t>
  </si>
  <si>
    <t>Doposażenie placu zabaw na terenie sołectwa Golejewo - zad. realizowane z f-szu sołeckiego</t>
  </si>
  <si>
    <t>Doposażenie placu zabaw na terenie sołectwa Kowalewo - zad. realizowane z f-szu sołeckiego</t>
  </si>
  <si>
    <t>Doposażenie placu zabaw na terenie sołectwa Miodusy - zad. realizowane z f-szu sołeckiego</t>
  </si>
  <si>
    <t>Doposażenie placu zabaw na terenie sołectwa Zakrzewko - zad. realizowane z f-szu sołeckiego</t>
  </si>
  <si>
    <t>Doposażenie placu zabaw na terenie sołectwa Zbójno - zad. realizowane z f-szu sołeckiego</t>
  </si>
  <si>
    <t>Modernizacja budynku Szkoły Podstawowej w Gozdowie ( przebudowa komina)</t>
  </si>
  <si>
    <t>Budowa sieci kanalizacji sanitarnej w m. Lelice, ul. Wschodnia</t>
  </si>
  <si>
    <t>90017</t>
  </si>
  <si>
    <t>Zakłady Gospodarki Komunalnej</t>
  </si>
  <si>
    <t>Budowa garażu dla samochodu pożarniczego OSP w Gozdowie - zadanie realizowane z f-szu sołeckiego</t>
  </si>
  <si>
    <t>Budowa garażu dla samochodu pożarniczego OSP w Lelicach - zadanie realizowane z f-szu sołeckiego</t>
  </si>
  <si>
    <t xml:space="preserve">Budowa garażu dla samochodu pożarniczego OSP w Gozdowie </t>
  </si>
  <si>
    <t>Montaż systemu monitoringu na terenie Oczyszczalni Ścieków w Lelicach</t>
  </si>
  <si>
    <t>Utwardzenie terenu w miejscu składowania odpadów komunalnych na terenie soł. Rempin - zadanie realizowane z f-szu sołeckiego</t>
  </si>
  <si>
    <t>Modernizacja i wyposażenie budynku świetlicy wiejskiej w Kurowie - zad. realizowane z f-szu sołeckiego soł. Ostrowy</t>
  </si>
  <si>
    <t>Plan</t>
  </si>
  <si>
    <t>zmiana</t>
  </si>
  <si>
    <t>Plan po zmianie</t>
  </si>
  <si>
    <r>
      <rPr>
        <b/>
        <sz val="11"/>
        <rFont val="Arial"/>
        <family val="2"/>
        <charset val="238"/>
      </rPr>
      <t xml:space="preserve">WYDATKI MAJĄTKOWE NA ROK 2026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>- zał. Nr 3 zmieniający uchwałę budżetową na rok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</si>
</sst>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25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.25"/>
      <color rgb="FFFF000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8.25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i/>
      <sz val="8.25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Fill="1"/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/>
    <xf numFmtId="49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/>
    <xf numFmtId="0" fontId="4" fillId="0" borderId="0" xfId="0" applyFont="1"/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/>
    <xf numFmtId="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Border="1"/>
    <xf numFmtId="0" fontId="13" fillId="0" borderId="0" xfId="0" applyFont="1" applyFill="1"/>
    <xf numFmtId="49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left" vertical="center" wrapText="1"/>
      <protection locked="0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/>
    <xf numFmtId="4" fontId="12" fillId="0" borderId="11" xfId="0" applyNumberFormat="1" applyFont="1" applyFill="1" applyBorder="1"/>
    <xf numFmtId="0" fontId="10" fillId="0" borderId="0" xfId="0" applyFont="1"/>
    <xf numFmtId="0" fontId="1" fillId="0" borderId="0" xfId="0" applyFont="1" applyFill="1" applyBorder="1"/>
    <xf numFmtId="0" fontId="1" fillId="0" borderId="0" xfId="0" applyFont="1" applyBorder="1"/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6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/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/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8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Fill="1" applyBorder="1"/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4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/>
    </xf>
    <xf numFmtId="0" fontId="20" fillId="0" borderId="0" xfId="0" applyNumberFormat="1" applyFont="1" applyFill="1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topLeftCell="A13" zoomScaleNormal="100" workbookViewId="0">
      <selection activeCell="D28" sqref="D28"/>
    </sheetView>
  </sheetViews>
  <sheetFormatPr defaultColWidth="9.140625" defaultRowHeight="15" x14ac:dyDescent="0.25"/>
  <cols>
    <col min="1" max="1" width="1.42578125" style="13" customWidth="1"/>
    <col min="2" max="2" width="7" style="13" customWidth="1"/>
    <col min="3" max="3" width="8.28515625" style="13" customWidth="1"/>
    <col min="4" max="4" width="84.28515625" style="16" customWidth="1"/>
    <col min="5" max="7" width="20.42578125" style="13" customWidth="1"/>
    <col min="8" max="16384" width="9.140625" style="14"/>
  </cols>
  <sheetData>
    <row r="1" spans="1:7" s="5" customFormat="1" ht="30.6" customHeight="1" x14ac:dyDescent="0.25">
      <c r="A1" s="1"/>
      <c r="B1" s="78" t="s">
        <v>129</v>
      </c>
      <c r="C1" s="78"/>
      <c r="D1" s="78"/>
      <c r="E1" s="78"/>
      <c r="F1" s="78"/>
      <c r="G1" s="78"/>
    </row>
    <row r="2" spans="1:7" s="37" customFormat="1" ht="17.25" customHeight="1" x14ac:dyDescent="0.25">
      <c r="A2" s="35"/>
      <c r="B2" s="77" t="s">
        <v>57</v>
      </c>
      <c r="C2" s="77"/>
      <c r="D2" s="77"/>
      <c r="E2" s="66"/>
      <c r="F2" s="66"/>
      <c r="G2" s="66"/>
    </row>
    <row r="3" spans="1:7" s="41" customFormat="1" ht="12.75" customHeight="1" x14ac:dyDescent="0.15">
      <c r="A3" s="38"/>
      <c r="B3" s="39" t="s">
        <v>0</v>
      </c>
      <c r="C3" s="39" t="s">
        <v>1</v>
      </c>
      <c r="D3" s="39" t="s">
        <v>2</v>
      </c>
      <c r="E3" s="40" t="s">
        <v>126</v>
      </c>
      <c r="F3" s="40" t="s">
        <v>127</v>
      </c>
      <c r="G3" s="40" t="s">
        <v>128</v>
      </c>
    </row>
    <row r="4" spans="1:7" s="5" customFormat="1" ht="14.25" customHeight="1" x14ac:dyDescent="0.25">
      <c r="A4" s="1"/>
      <c r="B4" s="19" t="s">
        <v>4</v>
      </c>
      <c r="C4" s="19"/>
      <c r="D4" s="20" t="s">
        <v>5</v>
      </c>
      <c r="E4" s="21">
        <f>SUM(E5,E7)</f>
        <v>118000</v>
      </c>
      <c r="F4" s="21">
        <f t="shared" ref="F4:G4" si="0">SUM(F5,F7)</f>
        <v>0</v>
      </c>
      <c r="G4" s="21">
        <f t="shared" si="0"/>
        <v>118000</v>
      </c>
    </row>
    <row r="5" spans="1:7" s="5" customFormat="1" ht="18" customHeight="1" x14ac:dyDescent="0.25">
      <c r="A5" s="1"/>
      <c r="B5" s="17"/>
      <c r="C5" s="9" t="s">
        <v>6</v>
      </c>
      <c r="D5" s="22" t="s">
        <v>7</v>
      </c>
      <c r="E5" s="23">
        <f>SUM(E6:E6)</f>
        <v>25000</v>
      </c>
      <c r="F5" s="23">
        <f t="shared" ref="F5:G5" si="1">SUM(F6:F6)</f>
        <v>0</v>
      </c>
      <c r="G5" s="23">
        <f t="shared" si="1"/>
        <v>25000</v>
      </c>
    </row>
    <row r="6" spans="1:7" s="5" customFormat="1" ht="18" customHeight="1" x14ac:dyDescent="0.25">
      <c r="A6" s="1"/>
      <c r="B6" s="2"/>
      <c r="C6" s="2"/>
      <c r="D6" s="3" t="s">
        <v>66</v>
      </c>
      <c r="E6" s="4">
        <v>25000</v>
      </c>
      <c r="F6" s="4"/>
      <c r="G6" s="4">
        <f>SUM(E6:F6)</f>
        <v>25000</v>
      </c>
    </row>
    <row r="7" spans="1:7" s="5" customFormat="1" ht="18" customHeight="1" x14ac:dyDescent="0.25">
      <c r="A7" s="1"/>
      <c r="B7" s="17"/>
      <c r="C7" s="18" t="s">
        <v>8</v>
      </c>
      <c r="D7" s="3" t="s">
        <v>9</v>
      </c>
      <c r="E7" s="4">
        <f>SUM(E8:E9)</f>
        <v>93000</v>
      </c>
      <c r="F7" s="4">
        <f t="shared" ref="F7:G7" si="2">SUM(F8:F9)</f>
        <v>0</v>
      </c>
      <c r="G7" s="4">
        <f t="shared" si="2"/>
        <v>93000</v>
      </c>
    </row>
    <row r="8" spans="1:7" s="5" customFormat="1" ht="18" customHeight="1" x14ac:dyDescent="0.25">
      <c r="A8" s="1"/>
      <c r="B8" s="2"/>
      <c r="C8" s="2"/>
      <c r="D8" s="3" t="s">
        <v>117</v>
      </c>
      <c r="E8" s="4">
        <v>60000</v>
      </c>
      <c r="F8" s="4"/>
      <c r="G8" s="4">
        <f t="shared" ref="G8:G9" si="3">SUM(E8:F8)</f>
        <v>60000</v>
      </c>
    </row>
    <row r="9" spans="1:7" s="5" customFormat="1" ht="18" customHeight="1" x14ac:dyDescent="0.25">
      <c r="A9" s="1"/>
      <c r="B9" s="2"/>
      <c r="C9" s="2"/>
      <c r="D9" s="3" t="s">
        <v>96</v>
      </c>
      <c r="E9" s="4">
        <v>33000</v>
      </c>
      <c r="F9" s="4"/>
      <c r="G9" s="4">
        <f t="shared" si="3"/>
        <v>33000</v>
      </c>
    </row>
    <row r="10" spans="1:7" s="5" customFormat="1" ht="15" customHeight="1" x14ac:dyDescent="0.25">
      <c r="A10" s="1"/>
      <c r="B10" s="24" t="s">
        <v>69</v>
      </c>
      <c r="C10" s="24"/>
      <c r="D10" s="25" t="s">
        <v>70</v>
      </c>
      <c r="E10" s="26">
        <f>SUM(E11)</f>
        <v>55000</v>
      </c>
      <c r="F10" s="26">
        <f t="shared" ref="F10:G10" si="4">SUM(F11)</f>
        <v>0</v>
      </c>
      <c r="G10" s="26">
        <f t="shared" si="4"/>
        <v>55000</v>
      </c>
    </row>
    <row r="11" spans="1:7" s="5" customFormat="1" ht="15.75" customHeight="1" x14ac:dyDescent="0.25">
      <c r="A11" s="1"/>
      <c r="B11" s="17"/>
      <c r="C11" s="56" t="s">
        <v>71</v>
      </c>
      <c r="D11" s="3" t="s">
        <v>103</v>
      </c>
      <c r="E11" s="4">
        <f>SUM(E12:E13)</f>
        <v>55000</v>
      </c>
      <c r="F11" s="4">
        <f t="shared" ref="F11:G11" si="5">SUM(F12:F13)</f>
        <v>0</v>
      </c>
      <c r="G11" s="4">
        <f t="shared" si="5"/>
        <v>55000</v>
      </c>
    </row>
    <row r="12" spans="1:7" s="5" customFormat="1" ht="15.75" customHeight="1" x14ac:dyDescent="0.25">
      <c r="A12" s="1"/>
      <c r="B12" s="17"/>
      <c r="C12" s="9"/>
      <c r="D12" s="3" t="s">
        <v>101</v>
      </c>
      <c r="E12" s="4">
        <v>25000</v>
      </c>
      <c r="F12" s="4"/>
      <c r="G12" s="4">
        <f t="shared" ref="G12:G13" si="6">SUM(E12:F12)</f>
        <v>25000</v>
      </c>
    </row>
    <row r="13" spans="1:7" s="5" customFormat="1" ht="15.75" customHeight="1" x14ac:dyDescent="0.25">
      <c r="A13" s="1"/>
      <c r="B13" s="17"/>
      <c r="C13" s="9"/>
      <c r="D13" s="3" t="s">
        <v>102</v>
      </c>
      <c r="E13" s="4">
        <v>30000</v>
      </c>
      <c r="F13" s="4"/>
      <c r="G13" s="4">
        <f t="shared" si="6"/>
        <v>30000</v>
      </c>
    </row>
    <row r="14" spans="1:7" s="5" customFormat="1" ht="15" customHeight="1" x14ac:dyDescent="0.25">
      <c r="A14" s="1"/>
      <c r="B14" s="24" t="s">
        <v>10</v>
      </c>
      <c r="C14" s="24"/>
      <c r="D14" s="25" t="s">
        <v>11</v>
      </c>
      <c r="E14" s="26">
        <f>SUM(E15)</f>
        <v>711595.89</v>
      </c>
      <c r="F14" s="26">
        <f t="shared" ref="F14:G14" si="7">SUM(F15)</f>
        <v>0</v>
      </c>
      <c r="G14" s="26">
        <f t="shared" si="7"/>
        <v>711595.89</v>
      </c>
    </row>
    <row r="15" spans="1:7" s="5" customFormat="1" ht="15.75" customHeight="1" x14ac:dyDescent="0.25">
      <c r="A15" s="1"/>
      <c r="B15" s="17"/>
      <c r="C15" s="18" t="s">
        <v>15</v>
      </c>
      <c r="D15" s="3" t="s">
        <v>16</v>
      </c>
      <c r="E15" s="4">
        <f>SUM(E16:E19)</f>
        <v>711595.89</v>
      </c>
      <c r="F15" s="4">
        <f t="shared" ref="F15:G15" si="8">SUM(F16:F19)</f>
        <v>0</v>
      </c>
      <c r="G15" s="4">
        <f t="shared" si="8"/>
        <v>711595.89</v>
      </c>
    </row>
    <row r="16" spans="1:7" s="5" customFormat="1" ht="16.5" customHeight="1" x14ac:dyDescent="0.25">
      <c r="A16" s="1"/>
      <c r="B16" s="2"/>
      <c r="C16" s="71"/>
      <c r="D16" s="3" t="s">
        <v>17</v>
      </c>
      <c r="E16" s="4">
        <v>131595.89000000001</v>
      </c>
      <c r="F16" s="4"/>
      <c r="G16" s="4">
        <f t="shared" ref="G16:G19" si="9">SUM(E16:F16)</f>
        <v>131595.89000000001</v>
      </c>
    </row>
    <row r="17" spans="1:7" s="5" customFormat="1" ht="16.5" customHeight="1" x14ac:dyDescent="0.25">
      <c r="A17" s="1"/>
      <c r="B17" s="2"/>
      <c r="C17" s="71"/>
      <c r="D17" s="3" t="s">
        <v>67</v>
      </c>
      <c r="E17" s="4">
        <v>250000</v>
      </c>
      <c r="F17" s="4"/>
      <c r="G17" s="4">
        <f t="shared" si="9"/>
        <v>250000</v>
      </c>
    </row>
    <row r="18" spans="1:7" s="5" customFormat="1" ht="16.5" customHeight="1" x14ac:dyDescent="0.25">
      <c r="A18" s="1"/>
      <c r="B18" s="2"/>
      <c r="C18" s="71"/>
      <c r="D18" s="3" t="s">
        <v>68</v>
      </c>
      <c r="E18" s="4">
        <v>300000</v>
      </c>
      <c r="F18" s="4"/>
      <c r="G18" s="4">
        <f t="shared" si="9"/>
        <v>300000</v>
      </c>
    </row>
    <row r="19" spans="1:7" s="5" customFormat="1" ht="15.75" customHeight="1" x14ac:dyDescent="0.25">
      <c r="A19" s="1"/>
      <c r="B19" s="2"/>
      <c r="C19" s="72"/>
      <c r="D19" s="3" t="s">
        <v>18</v>
      </c>
      <c r="E19" s="4">
        <v>30000</v>
      </c>
      <c r="F19" s="4"/>
      <c r="G19" s="4">
        <f t="shared" si="9"/>
        <v>30000</v>
      </c>
    </row>
    <row r="20" spans="1:7" s="5" customFormat="1" x14ac:dyDescent="0.25">
      <c r="A20" s="1"/>
      <c r="B20" s="50" t="s">
        <v>29</v>
      </c>
      <c r="C20" s="50"/>
      <c r="D20" s="51" t="s">
        <v>30</v>
      </c>
      <c r="E20" s="52">
        <f>SUM(E21)</f>
        <v>50000</v>
      </c>
      <c r="F20" s="52">
        <f t="shared" ref="F20:G21" si="10">SUM(F21)</f>
        <v>0</v>
      </c>
      <c r="G20" s="52">
        <f t="shared" si="10"/>
        <v>50000</v>
      </c>
    </row>
    <row r="21" spans="1:7" s="5" customFormat="1" x14ac:dyDescent="0.25">
      <c r="A21" s="1"/>
      <c r="B21" s="30"/>
      <c r="C21" s="6" t="s">
        <v>31</v>
      </c>
      <c r="D21" s="7" t="s">
        <v>32</v>
      </c>
      <c r="E21" s="8">
        <f>SUM(E22)</f>
        <v>50000</v>
      </c>
      <c r="F21" s="8">
        <f t="shared" si="10"/>
        <v>0</v>
      </c>
      <c r="G21" s="8">
        <f t="shared" si="10"/>
        <v>50000</v>
      </c>
    </row>
    <row r="22" spans="1:7" s="5" customFormat="1" ht="16.149999999999999" customHeight="1" x14ac:dyDescent="0.25">
      <c r="A22" s="1"/>
      <c r="B22" s="2"/>
      <c r="C22" s="2"/>
      <c r="D22" s="3" t="s">
        <v>122</v>
      </c>
      <c r="E22" s="4">
        <v>50000</v>
      </c>
      <c r="F22" s="4"/>
      <c r="G22" s="4">
        <f>SUM(E22:F22)</f>
        <v>50000</v>
      </c>
    </row>
    <row r="23" spans="1:7" s="5" customFormat="1" ht="14.45" customHeight="1" x14ac:dyDescent="0.25">
      <c r="A23" s="1"/>
      <c r="B23" s="24" t="s">
        <v>33</v>
      </c>
      <c r="C23" s="24"/>
      <c r="D23" s="25" t="s">
        <v>34</v>
      </c>
      <c r="E23" s="26">
        <f>SUM(E24)</f>
        <v>200000</v>
      </c>
      <c r="F23" s="26">
        <f t="shared" ref="F23:G23" si="11">SUM(F24)</f>
        <v>0</v>
      </c>
      <c r="G23" s="26">
        <f t="shared" si="11"/>
        <v>200000</v>
      </c>
    </row>
    <row r="24" spans="1:7" s="5" customFormat="1" x14ac:dyDescent="0.25">
      <c r="A24" s="1"/>
      <c r="B24" s="17"/>
      <c r="C24" s="18" t="s">
        <v>35</v>
      </c>
      <c r="D24" s="3" t="s">
        <v>36</v>
      </c>
      <c r="E24" s="4">
        <f>SUM(E25:E25)</f>
        <v>200000</v>
      </c>
      <c r="F24" s="4">
        <f t="shared" ref="F24:G24" si="12">SUM(F25:F25)</f>
        <v>0</v>
      </c>
      <c r="G24" s="4">
        <f t="shared" si="12"/>
        <v>200000</v>
      </c>
    </row>
    <row r="25" spans="1:7" s="5" customFormat="1" ht="18.600000000000001" customHeight="1" x14ac:dyDescent="0.25">
      <c r="A25" s="1"/>
      <c r="B25" s="10"/>
      <c r="C25" s="10"/>
      <c r="D25" s="11" t="s">
        <v>116</v>
      </c>
      <c r="E25" s="12">
        <v>200000</v>
      </c>
      <c r="F25" s="12"/>
      <c r="G25" s="4">
        <f>SUM(E25:F25)</f>
        <v>200000</v>
      </c>
    </row>
    <row r="26" spans="1:7" s="5" customFormat="1" ht="14.25" customHeight="1" x14ac:dyDescent="0.25">
      <c r="A26" s="1"/>
      <c r="B26" s="61" t="s">
        <v>37</v>
      </c>
      <c r="C26" s="61"/>
      <c r="D26" s="62" t="s">
        <v>38</v>
      </c>
      <c r="E26" s="63">
        <f>SUM(E27)</f>
        <v>70000</v>
      </c>
      <c r="F26" s="63">
        <f t="shared" ref="F26:G27" si="13">SUM(F27)</f>
        <v>-30000</v>
      </c>
      <c r="G26" s="63">
        <f t="shared" si="13"/>
        <v>40000</v>
      </c>
    </row>
    <row r="27" spans="1:7" s="5" customFormat="1" x14ac:dyDescent="0.25">
      <c r="A27" s="1"/>
      <c r="B27" s="17"/>
      <c r="C27" s="18" t="s">
        <v>39</v>
      </c>
      <c r="D27" s="3" t="s">
        <v>40</v>
      </c>
      <c r="E27" s="4">
        <f>SUM(E28)</f>
        <v>70000</v>
      </c>
      <c r="F27" s="4">
        <f t="shared" si="13"/>
        <v>-30000</v>
      </c>
      <c r="G27" s="4">
        <f t="shared" si="13"/>
        <v>40000</v>
      </c>
    </row>
    <row r="28" spans="1:7" s="5" customFormat="1" ht="19.149999999999999" customHeight="1" x14ac:dyDescent="0.25">
      <c r="A28" s="1"/>
      <c r="B28" s="10"/>
      <c r="C28" s="10"/>
      <c r="D28" s="11" t="s">
        <v>65</v>
      </c>
      <c r="E28" s="12">
        <v>70000</v>
      </c>
      <c r="F28" s="12">
        <v>-30000</v>
      </c>
      <c r="G28" s="4">
        <f>SUM(E28:F28)</f>
        <v>40000</v>
      </c>
    </row>
    <row r="29" spans="1:7" s="5" customFormat="1" ht="19.149999999999999" customHeight="1" x14ac:dyDescent="0.25">
      <c r="A29" s="1"/>
      <c r="B29" s="24" t="s">
        <v>41</v>
      </c>
      <c r="C29" s="24"/>
      <c r="D29" s="25" t="s">
        <v>42</v>
      </c>
      <c r="E29" s="26">
        <f>SUM(E30,E33,E35)</f>
        <v>235000</v>
      </c>
      <c r="F29" s="26">
        <f t="shared" ref="F29:G29" si="14">SUM(F30,F33,F35)</f>
        <v>0</v>
      </c>
      <c r="G29" s="26">
        <f t="shared" si="14"/>
        <v>235000</v>
      </c>
    </row>
    <row r="30" spans="1:7" s="5" customFormat="1" ht="16.899999999999999" customHeight="1" x14ac:dyDescent="0.25">
      <c r="A30" s="1"/>
      <c r="B30" s="17"/>
      <c r="C30" s="18" t="s">
        <v>43</v>
      </c>
      <c r="D30" s="3" t="s">
        <v>44</v>
      </c>
      <c r="E30" s="4">
        <f>SUM(E31:E32)</f>
        <v>65000</v>
      </c>
      <c r="F30" s="4">
        <f t="shared" ref="F30:G30" si="15">SUM(F31:F32)</f>
        <v>0</v>
      </c>
      <c r="G30" s="4">
        <f t="shared" si="15"/>
        <v>65000</v>
      </c>
    </row>
    <row r="31" spans="1:7" s="5" customFormat="1" ht="14.25" customHeight="1" x14ac:dyDescent="0.25">
      <c r="A31" s="1"/>
      <c r="B31" s="2"/>
      <c r="C31" s="2"/>
      <c r="D31" s="3" t="s">
        <v>123</v>
      </c>
      <c r="E31" s="4">
        <v>25000</v>
      </c>
      <c r="F31" s="4"/>
      <c r="G31" s="4">
        <f t="shared" ref="G31:G36" si="16">SUM(E31:F31)</f>
        <v>25000</v>
      </c>
    </row>
    <row r="32" spans="1:7" s="5" customFormat="1" ht="14.25" customHeight="1" x14ac:dyDescent="0.25">
      <c r="A32" s="1"/>
      <c r="B32" s="10"/>
      <c r="C32" s="10"/>
      <c r="D32" s="11" t="s">
        <v>104</v>
      </c>
      <c r="E32" s="12">
        <v>40000</v>
      </c>
      <c r="F32" s="12"/>
      <c r="G32" s="4">
        <f t="shared" si="16"/>
        <v>40000</v>
      </c>
    </row>
    <row r="33" spans="1:7" s="5" customFormat="1" ht="13.5" customHeight="1" x14ac:dyDescent="0.25">
      <c r="A33" s="1"/>
      <c r="B33" s="30"/>
      <c r="C33" s="6" t="s">
        <v>97</v>
      </c>
      <c r="D33" s="7" t="s">
        <v>98</v>
      </c>
      <c r="E33" s="8">
        <f>SUM(E34)</f>
        <v>120000</v>
      </c>
      <c r="F33" s="8">
        <f t="shared" ref="F33:G33" si="17">SUM(F34)</f>
        <v>0</v>
      </c>
      <c r="G33" s="8">
        <f t="shared" si="17"/>
        <v>120000</v>
      </c>
    </row>
    <row r="34" spans="1:7" s="5" customFormat="1" ht="14.25" customHeight="1" x14ac:dyDescent="0.25">
      <c r="A34" s="1"/>
      <c r="B34" s="2"/>
      <c r="C34" s="10"/>
      <c r="D34" s="11" t="s">
        <v>99</v>
      </c>
      <c r="E34" s="12">
        <v>120000</v>
      </c>
      <c r="F34" s="12"/>
      <c r="G34" s="4">
        <f t="shared" si="16"/>
        <v>120000</v>
      </c>
    </row>
    <row r="35" spans="1:7" s="5" customFormat="1" ht="13.5" customHeight="1" x14ac:dyDescent="0.25">
      <c r="A35" s="1"/>
      <c r="B35" s="17"/>
      <c r="C35" s="18" t="s">
        <v>118</v>
      </c>
      <c r="D35" s="3" t="s">
        <v>119</v>
      </c>
      <c r="E35" s="4">
        <f>SUM(E37)</f>
        <v>50000</v>
      </c>
      <c r="F35" s="4">
        <f>SUM(F36)</f>
        <v>0</v>
      </c>
      <c r="G35" s="4">
        <f t="shared" ref="G35" si="18">SUM(G37)</f>
        <v>50000</v>
      </c>
    </row>
    <row r="36" spans="1:7" s="5" customFormat="1" ht="14.25" customHeight="1" x14ac:dyDescent="0.25">
      <c r="A36" s="1"/>
      <c r="B36" s="2"/>
      <c r="C36" s="2"/>
      <c r="D36" s="3" t="s">
        <v>100</v>
      </c>
      <c r="E36" s="4">
        <v>50000</v>
      </c>
      <c r="F36" s="4"/>
      <c r="G36" s="4">
        <f t="shared" si="16"/>
        <v>50000</v>
      </c>
    </row>
    <row r="37" spans="1:7" s="5" customFormat="1" x14ac:dyDescent="0.25">
      <c r="A37" s="1"/>
      <c r="B37" s="50" t="s">
        <v>52</v>
      </c>
      <c r="C37" s="50"/>
      <c r="D37" s="51" t="s">
        <v>53</v>
      </c>
      <c r="E37" s="52">
        <f>SUM(E38)</f>
        <v>50000</v>
      </c>
      <c r="F37" s="52">
        <f t="shared" ref="F37:G37" si="19">SUM(F38)</f>
        <v>0</v>
      </c>
      <c r="G37" s="52">
        <f t="shared" si="19"/>
        <v>50000</v>
      </c>
    </row>
    <row r="38" spans="1:7" s="5" customFormat="1" ht="15.75" customHeight="1" x14ac:dyDescent="0.25">
      <c r="A38" s="1"/>
      <c r="B38" s="30"/>
      <c r="C38" s="31" t="s">
        <v>54</v>
      </c>
      <c r="D38" s="32" t="s">
        <v>55</v>
      </c>
      <c r="E38" s="33">
        <f>SUM(E39:E39)</f>
        <v>50000</v>
      </c>
      <c r="F38" s="33">
        <f t="shared" ref="F38:G38" si="20">SUM(F39:F39)</f>
        <v>0</v>
      </c>
      <c r="G38" s="33">
        <f t="shared" si="20"/>
        <v>50000</v>
      </c>
    </row>
    <row r="39" spans="1:7" s="5" customFormat="1" x14ac:dyDescent="0.25">
      <c r="A39" s="1"/>
      <c r="B39" s="2"/>
      <c r="C39" s="34"/>
      <c r="D39" s="7" t="s">
        <v>72</v>
      </c>
      <c r="E39" s="8">
        <v>50000</v>
      </c>
      <c r="F39" s="8"/>
      <c r="G39" s="4">
        <f t="shared" ref="G39" si="21">SUM(E39:F39)</f>
        <v>50000</v>
      </c>
    </row>
    <row r="40" spans="1:7" s="47" customFormat="1" ht="15" customHeight="1" x14ac:dyDescent="0.25">
      <c r="A40" s="45"/>
      <c r="B40" s="73" t="s">
        <v>61</v>
      </c>
      <c r="C40" s="73"/>
      <c r="D40" s="73"/>
      <c r="E40" s="46">
        <f>SUM(E4,E10,E14,E20,E23,E26,E29,E37)</f>
        <v>1489595.8900000001</v>
      </c>
      <c r="F40" s="46">
        <f t="shared" ref="F40:G40" si="22">SUM(F4,F10,F14,F20,F23,F26,F29,F37)</f>
        <v>-30000</v>
      </c>
      <c r="G40" s="46">
        <f t="shared" si="22"/>
        <v>1459595.8900000001</v>
      </c>
    </row>
    <row r="41" spans="1:7" s="37" customFormat="1" ht="16.5" customHeight="1" x14ac:dyDescent="0.25">
      <c r="A41" s="35"/>
      <c r="B41" s="76" t="s">
        <v>58</v>
      </c>
      <c r="C41" s="76"/>
      <c r="D41" s="76"/>
      <c r="E41" s="36"/>
      <c r="F41" s="36"/>
      <c r="G41" s="36"/>
    </row>
    <row r="42" spans="1:7" s="41" customFormat="1" ht="16.5" customHeight="1" x14ac:dyDescent="0.15">
      <c r="A42" s="38"/>
      <c r="B42" s="39" t="s">
        <v>0</v>
      </c>
      <c r="C42" s="39" t="s">
        <v>1</v>
      </c>
      <c r="D42" s="39" t="s">
        <v>2</v>
      </c>
      <c r="E42" s="40" t="s">
        <v>3</v>
      </c>
      <c r="F42" s="40" t="s">
        <v>3</v>
      </c>
      <c r="G42" s="40" t="s">
        <v>3</v>
      </c>
    </row>
    <row r="43" spans="1:7" s="5" customFormat="1" x14ac:dyDescent="0.25">
      <c r="A43" s="1"/>
      <c r="B43" s="42" t="s">
        <v>10</v>
      </c>
      <c r="C43" s="42"/>
      <c r="D43" s="43" t="s">
        <v>11</v>
      </c>
      <c r="E43" s="44">
        <f>SUM(E44)</f>
        <v>1000000</v>
      </c>
      <c r="F43" s="44">
        <f t="shared" ref="F43:G44" si="23">SUM(F44)</f>
        <v>0</v>
      </c>
      <c r="G43" s="44">
        <f t="shared" si="23"/>
        <v>1000000</v>
      </c>
    </row>
    <row r="44" spans="1:7" s="5" customFormat="1" x14ac:dyDescent="0.25">
      <c r="A44" s="1"/>
      <c r="B44" s="17"/>
      <c r="C44" s="18" t="s">
        <v>12</v>
      </c>
      <c r="D44" s="3" t="s">
        <v>13</v>
      </c>
      <c r="E44" s="4">
        <f>SUM(E45)</f>
        <v>1000000</v>
      </c>
      <c r="F44" s="4">
        <f t="shared" si="23"/>
        <v>0</v>
      </c>
      <c r="G44" s="4">
        <f t="shared" si="23"/>
        <v>1000000</v>
      </c>
    </row>
    <row r="45" spans="1:7" s="5" customFormat="1" ht="22.5" x14ac:dyDescent="0.25">
      <c r="A45" s="1"/>
      <c r="B45" s="2"/>
      <c r="C45" s="2"/>
      <c r="D45" s="3" t="s">
        <v>14</v>
      </c>
      <c r="E45" s="4">
        <v>1000000</v>
      </c>
      <c r="F45" s="4"/>
      <c r="G45" s="4">
        <f t="shared" ref="G45" si="24">SUM(E45:F45)</f>
        <v>1000000</v>
      </c>
    </row>
    <row r="46" spans="1:7" s="47" customFormat="1" ht="17.25" customHeight="1" x14ac:dyDescent="0.25">
      <c r="A46" s="45"/>
      <c r="B46" s="73" t="s">
        <v>61</v>
      </c>
      <c r="C46" s="73"/>
      <c r="D46" s="73"/>
      <c r="E46" s="46">
        <f>SUM(E43)</f>
        <v>1000000</v>
      </c>
      <c r="F46" s="46">
        <f t="shared" ref="F46:G46" si="25">SUM(F43)</f>
        <v>0</v>
      </c>
      <c r="G46" s="46">
        <f t="shared" si="25"/>
        <v>1000000</v>
      </c>
    </row>
    <row r="47" spans="1:7" s="49" customFormat="1" ht="21" customHeight="1" x14ac:dyDescent="0.25">
      <c r="A47" s="48"/>
      <c r="B47" s="76" t="s">
        <v>59</v>
      </c>
      <c r="C47" s="76"/>
      <c r="D47" s="76"/>
      <c r="E47" s="36"/>
      <c r="F47" s="36"/>
      <c r="G47" s="36"/>
    </row>
    <row r="48" spans="1:7" s="41" customFormat="1" ht="15.75" customHeight="1" x14ac:dyDescent="0.15">
      <c r="A48" s="38"/>
      <c r="B48" s="39" t="s">
        <v>0</v>
      </c>
      <c r="C48" s="39" t="s">
        <v>1</v>
      </c>
      <c r="D48" s="39" t="s">
        <v>2</v>
      </c>
      <c r="E48" s="40" t="s">
        <v>3</v>
      </c>
      <c r="F48" s="40" t="s">
        <v>3</v>
      </c>
      <c r="G48" s="40" t="s">
        <v>3</v>
      </c>
    </row>
    <row r="49" spans="1:7" s="5" customFormat="1" x14ac:dyDescent="0.25">
      <c r="A49" s="1"/>
      <c r="B49" s="42" t="s">
        <v>19</v>
      </c>
      <c r="C49" s="42"/>
      <c r="D49" s="43" t="s">
        <v>20</v>
      </c>
      <c r="E49" s="44">
        <f>SUM(E50)</f>
        <v>15333.36</v>
      </c>
      <c r="F49" s="44">
        <f t="shared" ref="F49:G50" si="26">SUM(F50)</f>
        <v>0</v>
      </c>
      <c r="G49" s="44">
        <f t="shared" si="26"/>
        <v>15333.36</v>
      </c>
    </row>
    <row r="50" spans="1:7" s="5" customFormat="1" x14ac:dyDescent="0.25">
      <c r="A50" s="1"/>
      <c r="B50" s="17"/>
      <c r="C50" s="18" t="s">
        <v>21</v>
      </c>
      <c r="D50" s="3" t="s">
        <v>22</v>
      </c>
      <c r="E50" s="4">
        <f>SUM(E51)</f>
        <v>15333.36</v>
      </c>
      <c r="F50" s="4">
        <f t="shared" si="26"/>
        <v>0</v>
      </c>
      <c r="G50" s="4">
        <f t="shared" si="26"/>
        <v>15333.36</v>
      </c>
    </row>
    <row r="51" spans="1:7" s="5" customFormat="1" ht="25.9" customHeight="1" x14ac:dyDescent="0.25">
      <c r="A51" s="1"/>
      <c r="B51" s="10"/>
      <c r="C51" s="10"/>
      <c r="D51" s="11" t="s">
        <v>23</v>
      </c>
      <c r="E51" s="12">
        <v>15333.36</v>
      </c>
      <c r="F51" s="12"/>
      <c r="G51" s="4">
        <f t="shared" ref="G51" si="27">SUM(E51:F51)</f>
        <v>15333.36</v>
      </c>
    </row>
    <row r="52" spans="1:7" s="5" customFormat="1" x14ac:dyDescent="0.25">
      <c r="A52" s="1"/>
      <c r="B52" s="61" t="s">
        <v>24</v>
      </c>
      <c r="C52" s="61"/>
      <c r="D52" s="62" t="s">
        <v>25</v>
      </c>
      <c r="E52" s="63">
        <f>SUM(E53)</f>
        <v>284857.09999999998</v>
      </c>
      <c r="F52" s="63">
        <f t="shared" ref="F52:G52" si="28">SUM(F53)</f>
        <v>0</v>
      </c>
      <c r="G52" s="63">
        <f t="shared" si="28"/>
        <v>284857.09999999998</v>
      </c>
    </row>
    <row r="53" spans="1:7" s="5" customFormat="1" x14ac:dyDescent="0.25">
      <c r="A53" s="1"/>
      <c r="B53" s="64"/>
      <c r="C53" s="65" t="s">
        <v>26</v>
      </c>
      <c r="D53" s="11" t="s">
        <v>27</v>
      </c>
      <c r="E53" s="12">
        <f>SUM(E54:E55)</f>
        <v>284857.09999999998</v>
      </c>
      <c r="F53" s="12">
        <f t="shared" ref="F53:G53" si="29">SUM(F54:F55)</f>
        <v>0</v>
      </c>
      <c r="G53" s="12">
        <f t="shared" si="29"/>
        <v>284857.09999999998</v>
      </c>
    </row>
    <row r="54" spans="1:7" s="5" customFormat="1" ht="27" customHeight="1" x14ac:dyDescent="0.25">
      <c r="A54" s="1"/>
      <c r="B54" s="2"/>
      <c r="C54" s="2"/>
      <c r="D54" s="3" t="s">
        <v>28</v>
      </c>
      <c r="E54" s="4">
        <v>230734.25</v>
      </c>
      <c r="F54" s="4"/>
      <c r="G54" s="4">
        <f t="shared" ref="G54:G55" si="30">SUM(E54:F54)</f>
        <v>230734.25</v>
      </c>
    </row>
    <row r="55" spans="1:7" s="5" customFormat="1" ht="27" customHeight="1" x14ac:dyDescent="0.25">
      <c r="A55" s="1"/>
      <c r="B55" s="10"/>
      <c r="C55" s="10"/>
      <c r="D55" s="11" t="s">
        <v>28</v>
      </c>
      <c r="E55" s="12">
        <v>54122.85</v>
      </c>
      <c r="F55" s="12"/>
      <c r="G55" s="4">
        <f t="shared" si="30"/>
        <v>54122.85</v>
      </c>
    </row>
    <row r="56" spans="1:7" s="47" customFormat="1" ht="18.600000000000001" customHeight="1" x14ac:dyDescent="0.25">
      <c r="A56" s="45"/>
      <c r="B56" s="73" t="s">
        <v>61</v>
      </c>
      <c r="C56" s="73"/>
      <c r="D56" s="73"/>
      <c r="E56" s="46">
        <f>SUM(E49,E52)</f>
        <v>300190.45999999996</v>
      </c>
      <c r="F56" s="46">
        <f t="shared" ref="F56:G56" si="31">SUM(F49,F52)</f>
        <v>0</v>
      </c>
      <c r="G56" s="46">
        <f t="shared" si="31"/>
        <v>300190.45999999996</v>
      </c>
    </row>
    <row r="57" spans="1:7" s="47" customFormat="1" ht="11.45" customHeight="1" x14ac:dyDescent="0.25">
      <c r="A57" s="45"/>
      <c r="B57" s="69"/>
      <c r="C57" s="69"/>
      <c r="D57" s="69"/>
      <c r="E57" s="66"/>
      <c r="F57" s="66"/>
      <c r="G57" s="66"/>
    </row>
    <row r="58" spans="1:7" s="49" customFormat="1" ht="24.75" customHeight="1" x14ac:dyDescent="0.25">
      <c r="A58" s="48"/>
      <c r="B58" s="76" t="s">
        <v>60</v>
      </c>
      <c r="C58" s="76"/>
      <c r="D58" s="76"/>
      <c r="E58" s="36"/>
      <c r="F58" s="36"/>
      <c r="G58" s="36"/>
    </row>
    <row r="59" spans="1:7" s="41" customFormat="1" ht="15.75" customHeight="1" x14ac:dyDescent="0.15">
      <c r="A59" s="38"/>
      <c r="B59" s="39" t="s">
        <v>0</v>
      </c>
      <c r="C59" s="39" t="s">
        <v>1</v>
      </c>
      <c r="D59" s="39" t="s">
        <v>2</v>
      </c>
      <c r="E59" s="40" t="s">
        <v>3</v>
      </c>
      <c r="F59" s="40" t="s">
        <v>3</v>
      </c>
      <c r="G59" s="40" t="s">
        <v>3</v>
      </c>
    </row>
    <row r="60" spans="1:7" s="5" customFormat="1" ht="18" customHeight="1" x14ac:dyDescent="0.25">
      <c r="A60" s="1"/>
      <c r="B60" s="19" t="s">
        <v>10</v>
      </c>
      <c r="C60" s="19"/>
      <c r="D60" s="20" t="s">
        <v>11</v>
      </c>
      <c r="E60" s="21">
        <f>SUM(E61)</f>
        <v>168330.36</v>
      </c>
      <c r="F60" s="21">
        <f t="shared" ref="F60:G60" si="32">SUM(F61)</f>
        <v>0</v>
      </c>
      <c r="G60" s="21">
        <f t="shared" si="32"/>
        <v>168330.36</v>
      </c>
    </row>
    <row r="61" spans="1:7" s="5" customFormat="1" x14ac:dyDescent="0.25">
      <c r="A61" s="1"/>
      <c r="B61" s="17"/>
      <c r="C61" s="9" t="s">
        <v>15</v>
      </c>
      <c r="D61" s="22" t="s">
        <v>16</v>
      </c>
      <c r="E61" s="21">
        <f>SUM(E62:E71)</f>
        <v>168330.36</v>
      </c>
      <c r="F61" s="21">
        <f t="shared" ref="F61:G61" si="33">SUM(F62:F71)</f>
        <v>0</v>
      </c>
      <c r="G61" s="21">
        <f t="shared" si="33"/>
        <v>168330.36</v>
      </c>
    </row>
    <row r="62" spans="1:7" s="5" customFormat="1" ht="24.75" customHeight="1" x14ac:dyDescent="0.25">
      <c r="A62" s="1"/>
      <c r="B62" s="2"/>
      <c r="C62" s="2"/>
      <c r="D62" s="11" t="s">
        <v>73</v>
      </c>
      <c r="E62" s="12">
        <v>17023.580000000002</v>
      </c>
      <c r="F62" s="12"/>
      <c r="G62" s="4">
        <f t="shared" ref="G62:G71" si="34">SUM(E62:F62)</f>
        <v>17023.580000000002</v>
      </c>
    </row>
    <row r="63" spans="1:7" s="5" customFormat="1" ht="18" customHeight="1" x14ac:dyDescent="0.25">
      <c r="A63" s="1"/>
      <c r="B63" s="2"/>
      <c r="C63" s="2"/>
      <c r="D63" s="3" t="s">
        <v>74</v>
      </c>
      <c r="E63" s="12">
        <v>24187.68</v>
      </c>
      <c r="F63" s="12"/>
      <c r="G63" s="4">
        <f t="shared" si="34"/>
        <v>24187.68</v>
      </c>
    </row>
    <row r="64" spans="1:7" ht="24.75" customHeight="1" x14ac:dyDescent="0.25">
      <c r="B64" s="70"/>
      <c r="C64" s="70"/>
      <c r="D64" s="3" t="s">
        <v>75</v>
      </c>
      <c r="E64" s="12">
        <v>12000</v>
      </c>
      <c r="F64" s="12"/>
      <c r="G64" s="4">
        <f t="shared" si="34"/>
        <v>12000</v>
      </c>
    </row>
    <row r="65" spans="1:7" ht="24.75" customHeight="1" x14ac:dyDescent="0.25">
      <c r="B65" s="70"/>
      <c r="C65" s="70"/>
      <c r="D65" s="3" t="s">
        <v>76</v>
      </c>
      <c r="E65" s="12">
        <v>17094.52</v>
      </c>
      <c r="F65" s="12"/>
      <c r="G65" s="4">
        <f t="shared" si="34"/>
        <v>17094.52</v>
      </c>
    </row>
    <row r="66" spans="1:7" ht="16.899999999999999" customHeight="1" x14ac:dyDescent="0.25">
      <c r="B66" s="70"/>
      <c r="C66" s="70"/>
      <c r="D66" s="3" t="s">
        <v>77</v>
      </c>
      <c r="E66" s="12">
        <v>8428.2999999999993</v>
      </c>
      <c r="F66" s="12"/>
      <c r="G66" s="4">
        <f t="shared" si="34"/>
        <v>8428.2999999999993</v>
      </c>
    </row>
    <row r="67" spans="1:7" ht="16.899999999999999" customHeight="1" x14ac:dyDescent="0.25">
      <c r="B67" s="70"/>
      <c r="C67" s="70"/>
      <c r="D67" s="3" t="s">
        <v>78</v>
      </c>
      <c r="E67" s="12">
        <v>24329.54</v>
      </c>
      <c r="F67" s="12"/>
      <c r="G67" s="4">
        <f t="shared" si="34"/>
        <v>24329.54</v>
      </c>
    </row>
    <row r="68" spans="1:7" ht="16.899999999999999" customHeight="1" x14ac:dyDescent="0.25">
      <c r="B68" s="70"/>
      <c r="C68" s="70"/>
      <c r="D68" s="3" t="s">
        <v>79</v>
      </c>
      <c r="E68" s="12">
        <v>7931.78</v>
      </c>
      <c r="F68" s="12"/>
      <c r="G68" s="4">
        <f t="shared" si="34"/>
        <v>7931.78</v>
      </c>
    </row>
    <row r="69" spans="1:7" ht="16.899999999999999" customHeight="1" x14ac:dyDescent="0.25">
      <c r="B69" s="70"/>
      <c r="C69" s="70"/>
      <c r="D69" s="3" t="s">
        <v>80</v>
      </c>
      <c r="E69" s="12">
        <v>21279.48</v>
      </c>
      <c r="F69" s="12"/>
      <c r="G69" s="4">
        <f t="shared" si="34"/>
        <v>21279.48</v>
      </c>
    </row>
    <row r="70" spans="1:7" ht="16.899999999999999" customHeight="1" x14ac:dyDescent="0.25">
      <c r="B70" s="70"/>
      <c r="C70" s="70"/>
      <c r="D70" s="3" t="s">
        <v>81</v>
      </c>
      <c r="E70" s="12">
        <v>15201.59</v>
      </c>
      <c r="F70" s="12"/>
      <c r="G70" s="4">
        <f t="shared" si="34"/>
        <v>15201.59</v>
      </c>
    </row>
    <row r="71" spans="1:7" ht="16.899999999999999" customHeight="1" x14ac:dyDescent="0.25">
      <c r="B71" s="15"/>
      <c r="C71" s="15"/>
      <c r="D71" s="3" t="s">
        <v>82</v>
      </c>
      <c r="E71" s="12">
        <v>20853.89</v>
      </c>
      <c r="F71" s="12"/>
      <c r="G71" s="4">
        <f t="shared" si="34"/>
        <v>20853.89</v>
      </c>
    </row>
    <row r="72" spans="1:7" s="5" customFormat="1" x14ac:dyDescent="0.25">
      <c r="A72" s="1"/>
      <c r="B72" s="50" t="s">
        <v>19</v>
      </c>
      <c r="C72" s="50"/>
      <c r="D72" s="51" t="s">
        <v>20</v>
      </c>
      <c r="E72" s="52">
        <f>SUM(E73)</f>
        <v>30000</v>
      </c>
      <c r="F72" s="52">
        <f t="shared" ref="F72:G73" si="35">SUM(F73)</f>
        <v>0</v>
      </c>
      <c r="G72" s="52">
        <f t="shared" si="35"/>
        <v>30000</v>
      </c>
    </row>
    <row r="73" spans="1:7" s="5" customFormat="1" x14ac:dyDescent="0.25">
      <c r="A73" s="1"/>
      <c r="B73" s="30"/>
      <c r="C73" s="6" t="s">
        <v>21</v>
      </c>
      <c r="D73" s="32" t="s">
        <v>93</v>
      </c>
      <c r="E73" s="8">
        <f>SUM(E74)</f>
        <v>30000</v>
      </c>
      <c r="F73" s="8">
        <f t="shared" si="35"/>
        <v>0</v>
      </c>
      <c r="G73" s="8">
        <f t="shared" si="35"/>
        <v>30000</v>
      </c>
    </row>
    <row r="74" spans="1:7" s="5" customFormat="1" ht="24" customHeight="1" x14ac:dyDescent="0.25">
      <c r="A74" s="1"/>
      <c r="B74" s="2"/>
      <c r="C74" s="2"/>
      <c r="D74" s="3" t="s">
        <v>124</v>
      </c>
      <c r="E74" s="4">
        <v>30000</v>
      </c>
      <c r="F74" s="4"/>
      <c r="G74" s="4">
        <f t="shared" ref="G74" si="36">SUM(E74:F74)</f>
        <v>30000</v>
      </c>
    </row>
    <row r="75" spans="1:7" s="5" customFormat="1" x14ac:dyDescent="0.25">
      <c r="A75" s="1"/>
      <c r="B75" s="50" t="s">
        <v>29</v>
      </c>
      <c r="C75" s="50"/>
      <c r="D75" s="51" t="s">
        <v>30</v>
      </c>
      <c r="E75" s="52">
        <f>SUM(E76)</f>
        <v>90000</v>
      </c>
      <c r="F75" s="52">
        <f t="shared" ref="F75:G75" si="37">SUM(F76)</f>
        <v>0</v>
      </c>
      <c r="G75" s="52">
        <f t="shared" si="37"/>
        <v>90000</v>
      </c>
    </row>
    <row r="76" spans="1:7" s="5" customFormat="1" x14ac:dyDescent="0.25">
      <c r="A76" s="1"/>
      <c r="B76" s="30"/>
      <c r="C76" s="6" t="s">
        <v>31</v>
      </c>
      <c r="D76" s="7" t="s">
        <v>32</v>
      </c>
      <c r="E76" s="8">
        <f>SUM(E77:E78)</f>
        <v>90000</v>
      </c>
      <c r="F76" s="8">
        <f t="shared" ref="F76:G76" si="38">SUM(F77:F78)</f>
        <v>0</v>
      </c>
      <c r="G76" s="8">
        <f t="shared" si="38"/>
        <v>90000</v>
      </c>
    </row>
    <row r="77" spans="1:7" s="5" customFormat="1" ht="16.899999999999999" customHeight="1" x14ac:dyDescent="0.25">
      <c r="A77" s="1"/>
      <c r="B77" s="2"/>
      <c r="C77" s="2"/>
      <c r="D77" s="3" t="s">
        <v>120</v>
      </c>
      <c r="E77" s="4">
        <v>40000</v>
      </c>
      <c r="F77" s="4"/>
      <c r="G77" s="4">
        <f t="shared" ref="G77:G78" si="39">SUM(E77:F77)</f>
        <v>40000</v>
      </c>
    </row>
    <row r="78" spans="1:7" s="5" customFormat="1" ht="16.899999999999999" customHeight="1" x14ac:dyDescent="0.25">
      <c r="A78" s="1"/>
      <c r="B78" s="2"/>
      <c r="C78" s="2"/>
      <c r="D78" s="3" t="s">
        <v>121</v>
      </c>
      <c r="E78" s="4">
        <v>50000</v>
      </c>
      <c r="F78" s="4"/>
      <c r="G78" s="4">
        <f t="shared" si="39"/>
        <v>50000</v>
      </c>
    </row>
    <row r="79" spans="1:7" s="5" customFormat="1" ht="15.75" customHeight="1" x14ac:dyDescent="0.25">
      <c r="A79" s="1"/>
      <c r="B79" s="24" t="s">
        <v>41</v>
      </c>
      <c r="C79" s="24"/>
      <c r="D79" s="25" t="s">
        <v>42</v>
      </c>
      <c r="E79" s="26">
        <f>SUM(E80,E90)</f>
        <v>136125.10999999999</v>
      </c>
      <c r="F79" s="26">
        <f t="shared" ref="F79:G79" si="40">SUM(F80,F90)</f>
        <v>0</v>
      </c>
      <c r="G79" s="26">
        <f t="shared" si="40"/>
        <v>136125.10999999999</v>
      </c>
    </row>
    <row r="80" spans="1:7" s="5" customFormat="1" ht="15.75" customHeight="1" x14ac:dyDescent="0.25">
      <c r="A80" s="1"/>
      <c r="B80" s="17"/>
      <c r="C80" s="18" t="s">
        <v>63</v>
      </c>
      <c r="D80" s="3" t="s">
        <v>64</v>
      </c>
      <c r="E80" s="4">
        <f>SUM(E81:E89)</f>
        <v>113143.26999999999</v>
      </c>
      <c r="F80" s="4">
        <f t="shared" ref="F80:G80" si="41">SUM(F81:F89)</f>
        <v>0</v>
      </c>
      <c r="G80" s="4">
        <f t="shared" si="41"/>
        <v>113143.26999999999</v>
      </c>
    </row>
    <row r="81" spans="1:7" s="5" customFormat="1" ht="15" customHeight="1" x14ac:dyDescent="0.25">
      <c r="A81" s="1"/>
      <c r="B81" s="2"/>
      <c r="C81" s="56"/>
      <c r="D81" s="11" t="s">
        <v>84</v>
      </c>
      <c r="E81" s="12">
        <v>25180.720000000001</v>
      </c>
      <c r="F81" s="12"/>
      <c r="G81" s="4">
        <f t="shared" ref="G81:G89" si="42">SUM(E81:F81)</f>
        <v>25180.720000000001</v>
      </c>
    </row>
    <row r="82" spans="1:7" s="5" customFormat="1" ht="15" customHeight="1" x14ac:dyDescent="0.25">
      <c r="A82" s="1"/>
      <c r="B82" s="2"/>
      <c r="C82" s="2"/>
      <c r="D82" s="11" t="s">
        <v>85</v>
      </c>
      <c r="E82" s="12">
        <v>6500</v>
      </c>
      <c r="F82" s="12"/>
      <c r="G82" s="4">
        <f t="shared" si="42"/>
        <v>6500</v>
      </c>
    </row>
    <row r="83" spans="1:7" s="5" customFormat="1" ht="15" customHeight="1" x14ac:dyDescent="0.25">
      <c r="A83" s="1"/>
      <c r="B83" s="10"/>
      <c r="C83" s="10"/>
      <c r="D83" s="11" t="s">
        <v>86</v>
      </c>
      <c r="E83" s="12">
        <v>12000</v>
      </c>
      <c r="F83" s="12"/>
      <c r="G83" s="4">
        <f t="shared" si="42"/>
        <v>12000</v>
      </c>
    </row>
    <row r="84" spans="1:7" s="5" customFormat="1" ht="15" customHeight="1" x14ac:dyDescent="0.25">
      <c r="A84" s="1"/>
      <c r="B84" s="34"/>
      <c r="C84" s="34"/>
      <c r="D84" s="32" t="s">
        <v>87</v>
      </c>
      <c r="E84" s="33">
        <v>6000</v>
      </c>
      <c r="F84" s="33"/>
      <c r="G84" s="4">
        <f t="shared" si="42"/>
        <v>6000</v>
      </c>
    </row>
    <row r="85" spans="1:7" s="5" customFormat="1" ht="15" customHeight="1" x14ac:dyDescent="0.25">
      <c r="A85" s="1"/>
      <c r="B85" s="2"/>
      <c r="C85" s="2"/>
      <c r="D85" s="11" t="s">
        <v>88</v>
      </c>
      <c r="E85" s="12">
        <v>18146.93</v>
      </c>
      <c r="F85" s="12"/>
      <c r="G85" s="4">
        <f t="shared" si="42"/>
        <v>18146.93</v>
      </c>
    </row>
    <row r="86" spans="1:7" s="5" customFormat="1" ht="15" customHeight="1" x14ac:dyDescent="0.25">
      <c r="A86" s="1"/>
      <c r="B86" s="2"/>
      <c r="C86" s="2"/>
      <c r="D86" s="11" t="s">
        <v>89</v>
      </c>
      <c r="E86" s="12">
        <v>10000</v>
      </c>
      <c r="F86" s="12"/>
      <c r="G86" s="4">
        <f t="shared" si="42"/>
        <v>10000</v>
      </c>
    </row>
    <row r="87" spans="1:7" s="5" customFormat="1" ht="15" customHeight="1" x14ac:dyDescent="0.25">
      <c r="A87" s="1"/>
      <c r="B87" s="2"/>
      <c r="C87" s="2"/>
      <c r="D87" s="11" t="s">
        <v>90</v>
      </c>
      <c r="E87" s="12">
        <v>16315.62</v>
      </c>
      <c r="F87" s="12"/>
      <c r="G87" s="4">
        <f t="shared" si="42"/>
        <v>16315.62</v>
      </c>
    </row>
    <row r="88" spans="1:7" s="5" customFormat="1" ht="15" customHeight="1" x14ac:dyDescent="0.25">
      <c r="A88" s="1"/>
      <c r="B88" s="2"/>
      <c r="C88" s="2"/>
      <c r="D88" s="11" t="s">
        <v>91</v>
      </c>
      <c r="E88" s="12">
        <v>7000</v>
      </c>
      <c r="F88" s="12"/>
      <c r="G88" s="4">
        <f t="shared" si="42"/>
        <v>7000</v>
      </c>
    </row>
    <row r="89" spans="1:7" s="5" customFormat="1" ht="15" customHeight="1" x14ac:dyDescent="0.25">
      <c r="A89" s="1"/>
      <c r="B89" s="2"/>
      <c r="C89" s="10"/>
      <c r="D89" s="11" t="s">
        <v>92</v>
      </c>
      <c r="E89" s="12">
        <v>12000</v>
      </c>
      <c r="F89" s="12"/>
      <c r="G89" s="4">
        <f t="shared" si="42"/>
        <v>12000</v>
      </c>
    </row>
    <row r="90" spans="1:7" s="55" customFormat="1" ht="15" customHeight="1" x14ac:dyDescent="0.25">
      <c r="A90" s="53"/>
      <c r="B90" s="54"/>
      <c r="C90" s="31" t="s">
        <v>45</v>
      </c>
      <c r="D90" s="67" t="s">
        <v>27</v>
      </c>
      <c r="E90" s="68">
        <f>SUM(E91:E91)</f>
        <v>22981.84</v>
      </c>
      <c r="F90" s="68">
        <f t="shared" ref="F90:G90" si="43">SUM(F91:F91)</f>
        <v>0</v>
      </c>
      <c r="G90" s="68">
        <f t="shared" si="43"/>
        <v>22981.84</v>
      </c>
    </row>
    <row r="91" spans="1:7" s="5" customFormat="1" ht="16.5" customHeight="1" x14ac:dyDescent="0.25">
      <c r="A91" s="1"/>
      <c r="B91" s="57"/>
      <c r="C91" s="57"/>
      <c r="D91" s="58" t="s">
        <v>94</v>
      </c>
      <c r="E91" s="59">
        <v>22981.84</v>
      </c>
      <c r="F91" s="59"/>
      <c r="G91" s="4">
        <f t="shared" ref="G91" si="44">SUM(E91:F91)</f>
        <v>22981.84</v>
      </c>
    </row>
    <row r="92" spans="1:7" s="5" customFormat="1" x14ac:dyDescent="0.25">
      <c r="A92" s="1"/>
      <c r="B92" s="19" t="s">
        <v>46</v>
      </c>
      <c r="C92" s="19"/>
      <c r="D92" s="20" t="s">
        <v>47</v>
      </c>
      <c r="E92" s="21">
        <f>SUM(E93,E95)</f>
        <v>130195.45000000001</v>
      </c>
      <c r="F92" s="21">
        <f t="shared" ref="F92:G92" si="45">SUM(F93,F95)</f>
        <v>0</v>
      </c>
      <c r="G92" s="21">
        <f t="shared" si="45"/>
        <v>130195.45000000001</v>
      </c>
    </row>
    <row r="93" spans="1:7" s="5" customFormat="1" x14ac:dyDescent="0.25">
      <c r="A93" s="1"/>
      <c r="B93" s="17"/>
      <c r="C93" s="9" t="s">
        <v>48</v>
      </c>
      <c r="D93" s="22" t="s">
        <v>49</v>
      </c>
      <c r="E93" s="23">
        <f>SUM(E94:E94)</f>
        <v>30931.599999999999</v>
      </c>
      <c r="F93" s="23">
        <f t="shared" ref="F93:G93" si="46">SUM(F94:F94)</f>
        <v>0</v>
      </c>
      <c r="G93" s="23">
        <f t="shared" si="46"/>
        <v>30931.599999999999</v>
      </c>
    </row>
    <row r="94" spans="1:7" s="5" customFormat="1" ht="24" customHeight="1" x14ac:dyDescent="0.25">
      <c r="A94" s="1"/>
      <c r="B94" s="2"/>
      <c r="C94" s="2"/>
      <c r="D94" s="7" t="s">
        <v>95</v>
      </c>
      <c r="E94" s="8">
        <v>30931.599999999999</v>
      </c>
      <c r="F94" s="8"/>
      <c r="G94" s="4">
        <f t="shared" ref="G94" si="47">SUM(E94:F94)</f>
        <v>30931.599999999999</v>
      </c>
    </row>
    <row r="95" spans="1:7" s="55" customFormat="1" ht="15.75" x14ac:dyDescent="0.25">
      <c r="A95" s="53"/>
      <c r="B95" s="54"/>
      <c r="C95" s="18" t="s">
        <v>50</v>
      </c>
      <c r="D95" s="3" t="s">
        <v>51</v>
      </c>
      <c r="E95" s="4">
        <f>SUM(E96:E100)</f>
        <v>99263.85000000002</v>
      </c>
      <c r="F95" s="4">
        <f t="shared" ref="F95:G95" si="48">SUM(F96:F100)</f>
        <v>0</v>
      </c>
      <c r="G95" s="4">
        <f t="shared" si="48"/>
        <v>99263.85000000002</v>
      </c>
    </row>
    <row r="96" spans="1:7" s="5" customFormat="1" ht="16.149999999999999" customHeight="1" x14ac:dyDescent="0.25">
      <c r="A96" s="1"/>
      <c r="B96" s="2"/>
      <c r="C96" s="2"/>
      <c r="D96" s="11" t="s">
        <v>105</v>
      </c>
      <c r="E96" s="12">
        <v>32557.599999999999</v>
      </c>
      <c r="F96" s="12"/>
      <c r="G96" s="4">
        <f t="shared" ref="G96:G100" si="49">SUM(E96:F96)</f>
        <v>32557.599999999999</v>
      </c>
    </row>
    <row r="97" spans="1:7" s="5" customFormat="1" ht="16.149999999999999" customHeight="1" x14ac:dyDescent="0.25">
      <c r="A97" s="1"/>
      <c r="B97" s="2"/>
      <c r="C97" s="2"/>
      <c r="D97" s="32" t="s">
        <v>106</v>
      </c>
      <c r="E97" s="33">
        <v>18867.810000000001</v>
      </c>
      <c r="F97" s="33"/>
      <c r="G97" s="4">
        <f t="shared" si="49"/>
        <v>18867.810000000001</v>
      </c>
    </row>
    <row r="98" spans="1:7" s="5" customFormat="1" ht="16.149999999999999" customHeight="1" x14ac:dyDescent="0.25">
      <c r="A98" s="1"/>
      <c r="B98" s="2"/>
      <c r="C98" s="2"/>
      <c r="D98" s="11" t="s">
        <v>107</v>
      </c>
      <c r="E98" s="12">
        <v>16360.85</v>
      </c>
      <c r="F98" s="12"/>
      <c r="G98" s="4">
        <f t="shared" si="49"/>
        <v>16360.85</v>
      </c>
    </row>
    <row r="99" spans="1:7" s="5" customFormat="1" ht="16.149999999999999" customHeight="1" x14ac:dyDescent="0.25">
      <c r="A99" s="1"/>
      <c r="B99" s="2"/>
      <c r="C99" s="2"/>
      <c r="D99" s="7" t="s">
        <v>125</v>
      </c>
      <c r="E99" s="8">
        <v>19038.849999999999</v>
      </c>
      <c r="F99" s="8"/>
      <c r="G99" s="4">
        <f t="shared" si="49"/>
        <v>19038.849999999999</v>
      </c>
    </row>
    <row r="100" spans="1:7" s="5" customFormat="1" ht="16.149999999999999" customHeight="1" x14ac:dyDescent="0.25">
      <c r="A100" s="1"/>
      <c r="B100" s="2"/>
      <c r="C100" s="2"/>
      <c r="D100" s="3" t="s">
        <v>83</v>
      </c>
      <c r="E100" s="4">
        <v>12438.74</v>
      </c>
      <c r="F100" s="4"/>
      <c r="G100" s="4">
        <f t="shared" si="49"/>
        <v>12438.74</v>
      </c>
    </row>
    <row r="101" spans="1:7" s="5" customFormat="1" x14ac:dyDescent="0.25">
      <c r="A101" s="1"/>
      <c r="B101" s="27" t="s">
        <v>52</v>
      </c>
      <c r="C101" s="27"/>
      <c r="D101" s="28" t="s">
        <v>53</v>
      </c>
      <c r="E101" s="29">
        <f>SUM(E102)</f>
        <v>158231.39000000001</v>
      </c>
      <c r="F101" s="29">
        <f t="shared" ref="F101:G101" si="50">SUM(F102)</f>
        <v>0</v>
      </c>
      <c r="G101" s="29">
        <f t="shared" si="50"/>
        <v>158231.39000000001</v>
      </c>
    </row>
    <row r="102" spans="1:7" s="5" customFormat="1" ht="15.75" customHeight="1" x14ac:dyDescent="0.25">
      <c r="A102" s="1"/>
      <c r="B102" s="30"/>
      <c r="C102" s="31" t="s">
        <v>56</v>
      </c>
      <c r="D102" s="32" t="s">
        <v>27</v>
      </c>
      <c r="E102" s="33">
        <f>SUM(E103:E110)</f>
        <v>158231.39000000001</v>
      </c>
      <c r="F102" s="33">
        <f t="shared" ref="F102:G102" si="51">SUM(F103:F110)</f>
        <v>0</v>
      </c>
      <c r="G102" s="33">
        <f t="shared" si="51"/>
        <v>158231.39000000001</v>
      </c>
    </row>
    <row r="103" spans="1:7" s="5" customFormat="1" x14ac:dyDescent="0.25">
      <c r="A103" s="1"/>
      <c r="B103" s="2"/>
      <c r="C103" s="34"/>
      <c r="D103" s="7" t="s">
        <v>108</v>
      </c>
      <c r="E103" s="8">
        <v>24542.33</v>
      </c>
      <c r="F103" s="8"/>
      <c r="G103" s="4">
        <f t="shared" ref="G103:G110" si="52">SUM(E103:F103)</f>
        <v>24542.33</v>
      </c>
    </row>
    <row r="104" spans="1:7" s="5" customFormat="1" ht="18" customHeight="1" x14ac:dyDescent="0.25">
      <c r="A104" s="1"/>
      <c r="B104" s="2"/>
      <c r="C104" s="2"/>
      <c r="D104" s="7" t="s">
        <v>109</v>
      </c>
      <c r="E104" s="8">
        <v>18442.22</v>
      </c>
      <c r="F104" s="8"/>
      <c r="G104" s="4">
        <f t="shared" si="52"/>
        <v>18442.22</v>
      </c>
    </row>
    <row r="105" spans="1:7" s="5" customFormat="1" ht="18" customHeight="1" x14ac:dyDescent="0.25">
      <c r="A105" s="1"/>
      <c r="B105" s="2"/>
      <c r="C105" s="2"/>
      <c r="D105" s="7" t="s">
        <v>110</v>
      </c>
      <c r="E105" s="8">
        <v>18172.02</v>
      </c>
      <c r="F105" s="8"/>
      <c r="G105" s="4">
        <f t="shared" si="52"/>
        <v>18172.02</v>
      </c>
    </row>
    <row r="106" spans="1:7" s="5" customFormat="1" ht="18" customHeight="1" x14ac:dyDescent="0.25">
      <c r="A106" s="1"/>
      <c r="B106" s="2"/>
      <c r="C106" s="2"/>
      <c r="D106" s="7" t="s">
        <v>111</v>
      </c>
      <c r="E106" s="8">
        <v>30000</v>
      </c>
      <c r="F106" s="8"/>
      <c r="G106" s="4">
        <f t="shared" si="52"/>
        <v>30000</v>
      </c>
    </row>
    <row r="107" spans="1:7" s="5" customFormat="1" ht="18" customHeight="1" x14ac:dyDescent="0.25">
      <c r="A107" s="1"/>
      <c r="B107" s="2"/>
      <c r="C107" s="2"/>
      <c r="D107" s="7" t="s">
        <v>112</v>
      </c>
      <c r="E107" s="8">
        <v>11549.29</v>
      </c>
      <c r="F107" s="8"/>
      <c r="G107" s="4">
        <f t="shared" si="52"/>
        <v>11549.29</v>
      </c>
    </row>
    <row r="108" spans="1:7" s="5" customFormat="1" ht="18" customHeight="1" x14ac:dyDescent="0.25">
      <c r="A108" s="1"/>
      <c r="B108" s="2"/>
      <c r="C108" s="2"/>
      <c r="D108" s="7" t="s">
        <v>113</v>
      </c>
      <c r="E108" s="8">
        <v>18442.22</v>
      </c>
      <c r="F108" s="8"/>
      <c r="G108" s="4">
        <f t="shared" si="52"/>
        <v>18442.22</v>
      </c>
    </row>
    <row r="109" spans="1:7" s="5" customFormat="1" ht="18" customHeight="1" x14ac:dyDescent="0.25">
      <c r="A109" s="1"/>
      <c r="B109" s="2"/>
      <c r="C109" s="2"/>
      <c r="D109" s="7" t="s">
        <v>114</v>
      </c>
      <c r="E109" s="8">
        <v>16725.939999999999</v>
      </c>
      <c r="F109" s="8"/>
      <c r="G109" s="4">
        <f t="shared" si="52"/>
        <v>16725.939999999999</v>
      </c>
    </row>
    <row r="110" spans="1:7" s="5" customFormat="1" ht="18" customHeight="1" x14ac:dyDescent="0.25">
      <c r="A110" s="1"/>
      <c r="B110" s="2"/>
      <c r="C110" s="2"/>
      <c r="D110" s="7" t="s">
        <v>115</v>
      </c>
      <c r="E110" s="8">
        <v>20357.37</v>
      </c>
      <c r="F110" s="8"/>
      <c r="G110" s="4">
        <f t="shared" si="52"/>
        <v>20357.37</v>
      </c>
    </row>
    <row r="111" spans="1:7" s="47" customFormat="1" ht="15" customHeight="1" x14ac:dyDescent="0.25">
      <c r="A111" s="45"/>
      <c r="B111" s="73" t="s">
        <v>61</v>
      </c>
      <c r="C111" s="73"/>
      <c r="D111" s="73"/>
      <c r="E111" s="46">
        <f>SUM(E60,E72,E75,E79,E92,E101)</f>
        <v>712882.30999999994</v>
      </c>
      <c r="F111" s="46">
        <f t="shared" ref="F111:G111" si="53">SUM(F60,F72,F75,F79,F92,F101)</f>
        <v>0</v>
      </c>
      <c r="G111" s="46">
        <f t="shared" si="53"/>
        <v>712882.30999999994</v>
      </c>
    </row>
    <row r="112" spans="1:7" s="5" customFormat="1" ht="21.75" customHeight="1" x14ac:dyDescent="0.25">
      <c r="A112" s="1"/>
      <c r="B112" s="74" t="s">
        <v>62</v>
      </c>
      <c r="C112" s="75"/>
      <c r="D112" s="75"/>
      <c r="E112" s="21">
        <f>SUM(E40,E46,E56,E111)</f>
        <v>3502668.66</v>
      </c>
      <c r="F112" s="21">
        <f t="shared" ref="F112:G112" si="54">SUM(F40,F46,F56,F111)</f>
        <v>-30000</v>
      </c>
      <c r="G112" s="21">
        <f t="shared" si="54"/>
        <v>3472668.66</v>
      </c>
    </row>
    <row r="113" spans="1:7" s="5" customFormat="1" x14ac:dyDescent="0.25">
      <c r="A113" s="1"/>
      <c r="B113" s="1"/>
      <c r="C113" s="1"/>
      <c r="D113" s="60"/>
      <c r="E113" s="1"/>
      <c r="F113" s="1"/>
      <c r="G113" s="1"/>
    </row>
  </sheetData>
  <mergeCells count="10">
    <mergeCell ref="B1:G1"/>
    <mergeCell ref="B111:D111"/>
    <mergeCell ref="B112:D112"/>
    <mergeCell ref="B47:D47"/>
    <mergeCell ref="B2:D2"/>
    <mergeCell ref="B41:D41"/>
    <mergeCell ref="B58:D58"/>
    <mergeCell ref="B40:D40"/>
    <mergeCell ref="B46:D46"/>
    <mergeCell ref="B56:D5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Siemiątkowska</dc:creator>
  <cp:lastModifiedBy>Lidia Siemiątkowska</cp:lastModifiedBy>
  <cp:lastPrinted>2025-11-14T23:06:40Z</cp:lastPrinted>
  <dcterms:created xsi:type="dcterms:W3CDTF">2024-12-17T10:23:48Z</dcterms:created>
  <dcterms:modified xsi:type="dcterms:W3CDTF">2026-01-27T14:23:56Z</dcterms:modified>
</cp:coreProperties>
</file>