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siemiatkowska\Desktop\Budżety Gminy Gozdowo\Budżet Gminy na 2026 rok\ZMIANY BUDŻETOWE - uchwały i zarządzenia\sesja - 26.03.2026\BUDŻET\"/>
    </mc:Choice>
  </mc:AlternateContent>
  <bookViews>
    <workbookView xWindow="1110" yWindow="1110" windowWidth="21600" windowHeight="1110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7" i="1" l="1"/>
  <c r="G39" i="1" s="1"/>
  <c r="F39" i="1"/>
  <c r="G68" i="1"/>
  <c r="E68" i="1"/>
  <c r="F68" i="1"/>
  <c r="G67" i="1"/>
  <c r="G66" i="1" s="1"/>
  <c r="G65" i="1" s="1"/>
  <c r="F66" i="1"/>
  <c r="F65" i="1" s="1"/>
  <c r="E66" i="1"/>
  <c r="E65" i="1" s="1"/>
  <c r="E39" i="1"/>
  <c r="E52" i="1" s="1"/>
  <c r="G44" i="1"/>
  <c r="G43" i="1" s="1"/>
  <c r="F43" i="1"/>
  <c r="E43" i="1"/>
  <c r="E58" i="1"/>
  <c r="G62" i="1"/>
  <c r="G61" i="1"/>
  <c r="F61" i="1"/>
  <c r="E61" i="1"/>
  <c r="G60" i="1"/>
  <c r="G59" i="1"/>
  <c r="G58" i="1" s="1"/>
  <c r="F59" i="1"/>
  <c r="F58" i="1" s="1"/>
  <c r="E59" i="1"/>
  <c r="G64" i="1"/>
  <c r="G63" i="1" s="1"/>
  <c r="F63" i="1"/>
  <c r="E63" i="1"/>
  <c r="G26" i="1"/>
  <c r="G25" i="1"/>
  <c r="G24" i="1" s="1"/>
  <c r="F25" i="1"/>
  <c r="F24" i="1" s="1"/>
  <c r="E25" i="1"/>
  <c r="E24" i="1" s="1"/>
  <c r="G20" i="1"/>
  <c r="G19" i="1"/>
  <c r="F8" i="1"/>
  <c r="G10" i="1"/>
  <c r="G5" i="1"/>
  <c r="F5" i="1"/>
  <c r="E5" i="1"/>
  <c r="G6" i="1"/>
  <c r="G29" i="1" l="1"/>
  <c r="G28" i="1" s="1"/>
  <c r="G27" i="1" s="1"/>
  <c r="F28" i="1"/>
  <c r="E28" i="1"/>
  <c r="E27" i="1" s="1"/>
  <c r="F27" i="1"/>
  <c r="G132" i="1" l="1"/>
  <c r="G131" i="1"/>
  <c r="G130" i="1"/>
  <c r="G129" i="1"/>
  <c r="G128" i="1"/>
  <c r="G127" i="1"/>
  <c r="G124" i="1" s="1"/>
  <c r="G123" i="1" s="1"/>
  <c r="G126" i="1"/>
  <c r="G125" i="1"/>
  <c r="G122" i="1"/>
  <c r="G121" i="1"/>
  <c r="G120" i="1"/>
  <c r="G119" i="1"/>
  <c r="G118" i="1"/>
  <c r="G116" i="1"/>
  <c r="G113" i="1"/>
  <c r="G111" i="1"/>
  <c r="G110" i="1"/>
  <c r="G109" i="1"/>
  <c r="G108" i="1"/>
  <c r="G107" i="1"/>
  <c r="G106" i="1"/>
  <c r="G105" i="1"/>
  <c r="G104" i="1"/>
  <c r="G103" i="1"/>
  <c r="G100" i="1"/>
  <c r="G99" i="1"/>
  <c r="G98" i="1" s="1"/>
  <c r="G97" i="1" s="1"/>
  <c r="G96" i="1"/>
  <c r="G93" i="1"/>
  <c r="G92" i="1"/>
  <c r="G91" i="1"/>
  <c r="G90" i="1"/>
  <c r="G89" i="1"/>
  <c r="G88" i="1"/>
  <c r="G87" i="1"/>
  <c r="G86" i="1"/>
  <c r="G85" i="1"/>
  <c r="G83" i="1" s="1"/>
  <c r="G82" i="1" s="1"/>
  <c r="G84" i="1"/>
  <c r="G77" i="1"/>
  <c r="G76" i="1"/>
  <c r="G73" i="1"/>
  <c r="G57" i="1"/>
  <c r="G51" i="1"/>
  <c r="G50" i="1" s="1"/>
  <c r="G49" i="1" s="1"/>
  <c r="G48" i="1"/>
  <c r="G46" i="1"/>
  <c r="G45" i="1" s="1"/>
  <c r="G42" i="1"/>
  <c r="G41" i="1"/>
  <c r="G38" i="1"/>
  <c r="G35" i="1"/>
  <c r="G34" i="1" s="1"/>
  <c r="G33" i="1" s="1"/>
  <c r="G32" i="1"/>
  <c r="G31" i="1" s="1"/>
  <c r="G30" i="1" s="1"/>
  <c r="G23" i="1"/>
  <c r="G22" i="1"/>
  <c r="G21" i="1"/>
  <c r="G18" i="1"/>
  <c r="G15" i="1"/>
  <c r="G14" i="1"/>
  <c r="G11" i="1"/>
  <c r="G9" i="1"/>
  <c r="G7" i="1"/>
  <c r="F47" i="1"/>
  <c r="F124" i="1"/>
  <c r="F123" i="1" s="1"/>
  <c r="F117" i="1"/>
  <c r="G115" i="1"/>
  <c r="F115" i="1"/>
  <c r="G112" i="1"/>
  <c r="F112" i="1"/>
  <c r="F102" i="1"/>
  <c r="F98" i="1"/>
  <c r="F97" i="1" s="1"/>
  <c r="G95" i="1"/>
  <c r="G94" i="1" s="1"/>
  <c r="F95" i="1"/>
  <c r="F94" i="1"/>
  <c r="F83" i="1"/>
  <c r="F82" i="1" s="1"/>
  <c r="F75" i="1"/>
  <c r="F74" i="1" s="1"/>
  <c r="G72" i="1"/>
  <c r="G71" i="1" s="1"/>
  <c r="F72" i="1"/>
  <c r="F71" i="1" s="1"/>
  <c r="G56" i="1"/>
  <c r="G55" i="1" s="1"/>
  <c r="F56" i="1"/>
  <c r="F55" i="1" s="1"/>
  <c r="F50" i="1"/>
  <c r="F49" i="1" s="1"/>
  <c r="F45" i="1"/>
  <c r="F40" i="1"/>
  <c r="G37" i="1"/>
  <c r="G36" i="1" s="1"/>
  <c r="F37" i="1"/>
  <c r="F36" i="1" s="1"/>
  <c r="F34" i="1"/>
  <c r="F33" i="1" s="1"/>
  <c r="F31" i="1"/>
  <c r="F30" i="1" s="1"/>
  <c r="F52" i="1" s="1"/>
  <c r="F134" i="1" s="1"/>
  <c r="F17" i="1"/>
  <c r="F16" i="1" s="1"/>
  <c r="F13" i="1"/>
  <c r="F12" i="1" s="1"/>
  <c r="F4" i="1"/>
  <c r="G40" i="1" l="1"/>
  <c r="G17" i="1"/>
  <c r="G16" i="1" s="1"/>
  <c r="G8" i="1"/>
  <c r="G4" i="1" s="1"/>
  <c r="G52" i="1" s="1"/>
  <c r="G134" i="1" s="1"/>
  <c r="G117" i="1"/>
  <c r="G13" i="1"/>
  <c r="G12" i="1" s="1"/>
  <c r="G75" i="1"/>
  <c r="G74" i="1" s="1"/>
  <c r="G78" i="1" s="1"/>
  <c r="G102" i="1"/>
  <c r="G101" i="1" s="1"/>
  <c r="G133" i="1" s="1"/>
  <c r="G114" i="1"/>
  <c r="F114" i="1"/>
  <c r="F101" i="1"/>
  <c r="F78" i="1"/>
  <c r="E31" i="1"/>
  <c r="E30" i="1" s="1"/>
  <c r="F133" i="1" l="1"/>
  <c r="E13" i="1"/>
  <c r="E12" i="1" s="1"/>
  <c r="E8" i="1" l="1"/>
  <c r="E45" i="1"/>
  <c r="E124" i="1" l="1"/>
  <c r="E123" i="1" s="1"/>
  <c r="E98" i="1"/>
  <c r="E95" i="1"/>
  <c r="E94" i="1" s="1"/>
  <c r="E102" i="1"/>
  <c r="E83" i="1"/>
  <c r="E82" i="1" s="1"/>
  <c r="E34" i="1" l="1"/>
  <c r="E33" i="1" s="1"/>
  <c r="E50" i="1" l="1"/>
  <c r="E40" i="1"/>
  <c r="E49" i="1" l="1"/>
  <c r="E47" i="1" s="1"/>
  <c r="E75" i="1" l="1"/>
  <c r="E97" i="1" l="1"/>
  <c r="E112" i="1"/>
  <c r="E101" i="1" s="1"/>
  <c r="E115" i="1"/>
  <c r="E117" i="1"/>
  <c r="E114" i="1" l="1"/>
  <c r="E133" i="1" s="1"/>
  <c r="E74" i="1"/>
  <c r="E72" i="1"/>
  <c r="E71" i="1" s="1"/>
  <c r="E37" i="1"/>
  <c r="E36" i="1" s="1"/>
  <c r="E17" i="1"/>
  <c r="E16" i="1" s="1"/>
  <c r="E56" i="1"/>
  <c r="E55" i="1" s="1"/>
  <c r="E78" i="1" l="1"/>
  <c r="E4" i="1"/>
  <c r="E134" i="1" l="1"/>
</calcChain>
</file>

<file path=xl/sharedStrings.xml><?xml version="1.0" encoding="utf-8"?>
<sst xmlns="http://schemas.openxmlformats.org/spreadsheetml/2006/main" count="203" uniqueCount="152">
  <si>
    <t>Dział</t>
  </si>
  <si>
    <t>Rozdział</t>
  </si>
  <si>
    <t>Treść</t>
  </si>
  <si>
    <t>Wartość</t>
  </si>
  <si>
    <t>010</t>
  </si>
  <si>
    <t>Rolnictwo i łowiectwo</t>
  </si>
  <si>
    <t>01043</t>
  </si>
  <si>
    <t>Infrastruktura wodociągowa wsi</t>
  </si>
  <si>
    <t>01044</t>
  </si>
  <si>
    <t>Infrastruktura sanitacyjna wsi</t>
  </si>
  <si>
    <t>600</t>
  </si>
  <si>
    <t>Transport i łączność</t>
  </si>
  <si>
    <t>60014</t>
  </si>
  <si>
    <t>Drogi publiczne powiatowe</t>
  </si>
  <si>
    <t>Dotacja celowa na pomoc finansową udzieloną Powiatowi Sierpeckiemu na realizację zadań inwestycyjnych dot. dróg powiatowych znajdujących się na terenie Gminy Gozdowo</t>
  </si>
  <si>
    <t>60016</t>
  </si>
  <si>
    <t>Drogi publiczne gminne</t>
  </si>
  <si>
    <t>Projekty techniczne, mapy do celów proj., roboty geodezyjne, wznowienienie granic dróg gminnych</t>
  </si>
  <si>
    <t>Wykup gruntów pod budowę dróg gminnych na terenie gminy Gozdowo</t>
  </si>
  <si>
    <t>700</t>
  </si>
  <si>
    <t>Gospodarka mieszkaniowa</t>
  </si>
  <si>
    <t>70005</t>
  </si>
  <si>
    <t>Gospodarka gruntami i nieruchomościami</t>
  </si>
  <si>
    <t>Wydatki majątkowe j.s.t. na spłatę zobowiązań zaliczanych do tyt. dłużnego - Zakup działki oznaczonej nr geod.112/19 o pow. 0,0181ha i dz. oznacz.nr geod.435/3 o pow. 0,0454 ha zabud.budynkiem o pow. zab. 206,00m2 poł. w m. Gozdowo</t>
  </si>
  <si>
    <t>750</t>
  </si>
  <si>
    <t>Administracja publiczna</t>
  </si>
  <si>
    <t>75095</t>
  </si>
  <si>
    <t>Pozostała działalność</t>
  </si>
  <si>
    <t>Wzmocnienie krajowego systemu cyberbezpieczeństwa w ramach projektu grantowego "Cyberbezpieczny Samorząd-Gmina Gozdowo" - zapewnienie bezpiecznej obsługi procesów administracyjnych wspierających świadczenie usług publicznych</t>
  </si>
  <si>
    <t>754</t>
  </si>
  <si>
    <t>Bezpieczeństwo publiczne i ochrona przeciwpożarowa</t>
  </si>
  <si>
    <t>75412</t>
  </si>
  <si>
    <t>Ochotnicze straże pożarne</t>
  </si>
  <si>
    <t>801</t>
  </si>
  <si>
    <t>Oświata i wychowanie</t>
  </si>
  <si>
    <t>80101</t>
  </si>
  <si>
    <t>Szkoły podstawowe</t>
  </si>
  <si>
    <t>851</t>
  </si>
  <si>
    <t>Ochrona zdrowia</t>
  </si>
  <si>
    <t>85121</t>
  </si>
  <si>
    <t>Lecznictwo ambulatoryjne</t>
  </si>
  <si>
    <t>900</t>
  </si>
  <si>
    <t>Gospodarka komunalna i ochrona środowiska</t>
  </si>
  <si>
    <t>90001</t>
  </si>
  <si>
    <t>Gospodarka ściekowa i ochrona wód</t>
  </si>
  <si>
    <t>90095</t>
  </si>
  <si>
    <t>921</t>
  </si>
  <si>
    <t>Kultura i ochrona dziedzictwa narodowego</t>
  </si>
  <si>
    <t>92105</t>
  </si>
  <si>
    <t>Pozostałe zadania w zakresie kultury</t>
  </si>
  <si>
    <t>92109</t>
  </si>
  <si>
    <t>Domy i ośrodki kultury, świetlice i kluby</t>
  </si>
  <si>
    <t>926</t>
  </si>
  <si>
    <t>Kultura fizyczna</t>
  </si>
  <si>
    <t>92605</t>
  </si>
  <si>
    <t>Zadania w zakresie kultury fizycznej</t>
  </si>
  <si>
    <t>92695</t>
  </si>
  <si>
    <t>a) Wydatki majątkowe roczne</t>
  </si>
  <si>
    <t>b) Dotacje celowe</t>
  </si>
  <si>
    <t>c) WPF</t>
  </si>
  <si>
    <t>d) Fundusz sołecki</t>
  </si>
  <si>
    <t>RAZEM</t>
  </si>
  <si>
    <t>OGÓŁEM WYDATKI MAJĄTKOWE</t>
  </si>
  <si>
    <t>90015</t>
  </si>
  <si>
    <t>Oświetlenie ulic, placów i dróg</t>
  </si>
  <si>
    <t>Modernizacja oraz wyposażenie budynków Samodzielnego Publicznego Zakładu Opieki Zdrowotnej w m. Gozdowo oraz Lelice</t>
  </si>
  <si>
    <t>Montaż hydrantów na terenie gminy Gozdowo</t>
  </si>
  <si>
    <t>Przebudowa drogi gminnej w m. Bonisław, ul. Strażacka - etap I</t>
  </si>
  <si>
    <t>400</t>
  </si>
  <si>
    <t>Wytwarzanie i zaopatrywanie w energię elektryczną, gaz i wodę</t>
  </si>
  <si>
    <t>40002</t>
  </si>
  <si>
    <t>Zakup kontenera na boisko sportowe w Gozdowie</t>
  </si>
  <si>
    <t>Opracowanie dokumentacji technicznej wykonania nawierzchni bitumicznej drogi gminnej od Stradzewa do Białut w soł. Białuty - zadanie realizowane z f-szu sołeckiego</t>
  </si>
  <si>
    <t>Modernizacja infrastruktury drogowej na terenie gminy Gozdowo w soł. Kolczyn - zadanie realizowane z f-szu sołeckiego</t>
  </si>
  <si>
    <t>Modernizacja infrastruktury drogowej na terenie gminy Gozdowo soł. Kowalewo (skrzyżowanie drogi gminnej na terenie soł. Kowalewo) - zadanie realizowane z f-szu sołeckiego</t>
  </si>
  <si>
    <t>Modernizacja infrastruktury drogowej na terenie gminy Gozdowo w soł. Kowalewo Skorupki - zadanie realizowane z f-szu sołeckiego</t>
  </si>
  <si>
    <t>Modernizacja infrastruktury drogowej na terenie gminy Gozdowo w soł. Kozice-Smorzewo - zadanie realizowane z f-szu sołeckiego</t>
  </si>
  <si>
    <t>Modernizacja infrastruktury drogowej na terenie gminy Gozdowo w soł. Kurówko - zadanie realizowane z f-szu sołeckiego</t>
  </si>
  <si>
    <t>Modernizacja infrastruktury drogowej na terenie gminy Gozdowo w soł. Łysakowo - zadanie realizowane z f-szu sołeckiego</t>
  </si>
  <si>
    <t>Modernizacja infrastruktury drogowej na terenie gminy Gozdowo w soł. Rogieniczki - zadanie realizowane z f-szu sołeckiego</t>
  </si>
  <si>
    <t>Modernizacja infrastruktury drogowej na terenie gminy Gozdowo w soł. Rycharcice - zadanie realizowane z f-szu sołeckiego</t>
  </si>
  <si>
    <t>Modernizacja infrastruktury drogowej na terenie gminy Gozdowo w soł. Węgrzynowo - zadanie realizowane z f-szu sołeckiego</t>
  </si>
  <si>
    <t>Doposażenie świetlicy wiejskiej w Kurowie - zad. realizowane z f-szu sołeckiego soł. Kuniewo</t>
  </si>
  <si>
    <t xml:space="preserve">Montaż oświetlenia na terenie soł. Bronoszewice -zadanie realizowane z f-szu sołeckiego </t>
  </si>
  <si>
    <t xml:space="preserve">Montaż oświetlenia na terenie soł. Kuniewo -zadanie realizowane z f-szu sołeckiego </t>
  </si>
  <si>
    <t xml:space="preserve">Montaż oświetlenia na terenie soł. Łysakowo -zadanie realizowane z f-szu sołeckiego </t>
  </si>
  <si>
    <t xml:space="preserve">Montaż oświetlenia na terenie soł.Ostrowy -zadanie realizowane z f-szu sołeckiego </t>
  </si>
  <si>
    <t xml:space="preserve">Montaż oświetlenia na terenie soł. Reczewo -zadanie realizowane z f-szu sołeckiego </t>
  </si>
  <si>
    <t xml:space="preserve">Montaż oświetlenia na terenie soł. Rempin -zadanie realizowane z f-szu sołeckiego </t>
  </si>
  <si>
    <t xml:space="preserve">Montaż oświetlenia na terenie soł. Rękawczyn -zadanie realizowane z f-szu sołeckiego </t>
  </si>
  <si>
    <t xml:space="preserve">Montaż oświetlenia na terenie soł. Rycharcice -zadanie realizowane z f-szu sołeckiego </t>
  </si>
  <si>
    <t xml:space="preserve">Montaż oświetlenia na terenie soł. Kozice Smorzewo - zadanie realizowane z f-szu sołeckiego </t>
  </si>
  <si>
    <t xml:space="preserve">Gospodarka gruntami i nieruchomościami </t>
  </si>
  <si>
    <t>Zagospodarowanie terenu przy stawie w m. Rogienice - zadanie realizowane z f-szu sołeckiego</t>
  </si>
  <si>
    <t>Doposażenie sołectwa Gozdowo w ławki i stoły oraz sprzęt nagłośnieniowy w celu organizacji wydarzeń kulturalnych - zadanie realizowane z f-szu sołeckiego</t>
  </si>
  <si>
    <t>Budowa przyłączy kanalizacyjnych na terenie Stacji Uzdatniania Wody w m. Gozdowo i Lelice</t>
  </si>
  <si>
    <t>90005</t>
  </si>
  <si>
    <t>Ochrona powietrza atmosferycznego i klimatu</t>
  </si>
  <si>
    <t>Budowa instalacji fotowoltaicznej na terenie Oczyszczalni Ścieków w Gozdowie</t>
  </si>
  <si>
    <t>Modernizacja budynku Gminnego Zakładu Gospodarki Komunalnej w Gozdowie</t>
  </si>
  <si>
    <t>Zakup chloratora do Stacji Uzdatniania Wody w Gozdowie</t>
  </si>
  <si>
    <t>Zakup pompy głębinowej do Stacji Uzdatniania Wody w Lelicach</t>
  </si>
  <si>
    <t>Dostarczanie wody</t>
  </si>
  <si>
    <t>Zakup pompy do osadu oraz mieszadła do Oczyszczalni Ścieków w Gozdowie</t>
  </si>
  <si>
    <t>Modernizacja budynku świetlicy wiejskiej w Dzięgielewie - zad. realizowane z f-szu sołeckiego</t>
  </si>
  <si>
    <t>Zagospodarowanie terenu przy świetlicy wiejskiej w Kowalewie Podbornym - zad. realiz. z f-szu sołeckiego</t>
  </si>
  <si>
    <t>Doposażenie placu zabaw na terenie sołectwa Cetlin - zad. realizowane z f-szu sołeckiego</t>
  </si>
  <si>
    <t>Doposażenie placu zabaw na terenie sołectwa Czachorowo - zad. realizowane z f-szu sołeckiego</t>
  </si>
  <si>
    <t>Doposażenie placu zabaw na terenie sołectwa Głuchowo - zad. realizowane z f-szu sołeckiego</t>
  </si>
  <si>
    <t>Doposażenie placu zabaw na terenie sołectwa Golejewo - zad. realizowane z f-szu sołeckiego</t>
  </si>
  <si>
    <t>Doposażenie placu zabaw na terenie sołectwa Kowalewo - zad. realizowane z f-szu sołeckiego</t>
  </si>
  <si>
    <t>Doposażenie placu zabaw na terenie sołectwa Miodusy - zad. realizowane z f-szu sołeckiego</t>
  </si>
  <si>
    <t>Doposażenie placu zabaw na terenie sołectwa Zakrzewko - zad. realizowane z f-szu sołeckiego</t>
  </si>
  <si>
    <t>Doposażenie placu zabaw na terenie sołectwa Zbójno - zad. realizowane z f-szu sołeckiego</t>
  </si>
  <si>
    <t>Modernizacja budynku Szkoły Podstawowej w Gozdowie ( przebudowa komina)</t>
  </si>
  <si>
    <t>Budowa sieci kanalizacji sanitarnej w m. Lelice, ul. Wschodnia</t>
  </si>
  <si>
    <t>90017</t>
  </si>
  <si>
    <t>Zakłady Gospodarki Komunalnej</t>
  </si>
  <si>
    <t>Budowa garażu dla samochodu pożarniczego OSP w Gozdowie - zadanie realizowane z f-szu sołeckiego</t>
  </si>
  <si>
    <t>Budowa garażu dla samochodu pożarniczego OSP w Lelicach - zadanie realizowane z f-szu sołeckiego</t>
  </si>
  <si>
    <t xml:space="preserve">Budowa garażu dla samochodu pożarniczego OSP w Gozdowie </t>
  </si>
  <si>
    <t>Montaż systemu monitoringu na terenie Oczyszczalni Ścieków w Lelicach</t>
  </si>
  <si>
    <t>Utwardzenie terenu w miejscu składowania odpadów komunalnych na terenie soł. Rempin - zadanie realizowane z f-szu sołeckiego</t>
  </si>
  <si>
    <t>Modernizacja i wyposażenie budynku świetlicy wiejskiej w Kurowie - zad. realizowane z f-szu sołeckiego soł. Ostrowy</t>
  </si>
  <si>
    <t>Plan</t>
  </si>
  <si>
    <t>zmiana</t>
  </si>
  <si>
    <t>Plan po zmianie</t>
  </si>
  <si>
    <r>
      <rPr>
        <b/>
        <sz val="11"/>
        <rFont val="Arial"/>
        <family val="2"/>
        <charset val="238"/>
      </rPr>
      <t xml:space="preserve">WYDATKI MAJĄTKOWE NA ROK 2026                      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</t>
    </r>
    <r>
      <rPr>
        <sz val="10"/>
        <rFont val="Arial"/>
        <family val="2"/>
        <charset val="238"/>
      </rPr>
      <t>- zał. Nr 3 zmieniający uchwałę budżetową na rok 2026</t>
    </r>
  </si>
  <si>
    <t>Zakup pojazdu zapewniającego realizację zadań ustawowych gminy</t>
  </si>
  <si>
    <t>75023</t>
  </si>
  <si>
    <t>Urzędy gmin</t>
  </si>
  <si>
    <t>Wykonanie dokumentacji projektowych infrastruktury wodociągowej w m. Gozdowo i Lelice</t>
  </si>
  <si>
    <t>Wykonanie dokumentacji projektowych siec kanalizacyjnych w m. Gozdowo i Lelice</t>
  </si>
  <si>
    <t>Modernizacja chodnika w parku w Gozdowie</t>
  </si>
  <si>
    <t>Przebudowa dróg na terenie gminy Gozdowo</t>
  </si>
  <si>
    <t>Zakup nieruchomości gruntowej o nr. geod. 15/3 o pow. ok. 0,06ha w obrębie Kozice Smorzewo</t>
  </si>
  <si>
    <t>75405</t>
  </si>
  <si>
    <t>Komendy powiatowe Policji</t>
  </si>
  <si>
    <t>75411</t>
  </si>
  <si>
    <t xml:space="preserve">Komendy powiatowe Państwowej Straży Pożarnej </t>
  </si>
  <si>
    <t>Wpłaty jednostek na państwowy fundusz celowy na finansowanie lub dofinansowanie zadań inwestycyjnych - dofinansowanie zakupu samochodu służbowego dla Komendy Powiatowej Policji w Sierpcu</t>
  </si>
  <si>
    <t>Wpłaty jednostek na państwowy fundusz celowy na finansowanie lub dofinansowanie zadań inwestycyjnych - dofinansowanie zakupu samochodu służbowego dla Państwowej Straży Pożarnej w Sierpcu</t>
  </si>
  <si>
    <t>Ochotnicze Straże Pożarne</t>
  </si>
  <si>
    <t>Dotacja celowa z budżetu na finansowanie lub dofinansowanie kosztów realizacji inwestycji i zakupów inwestycyjnych jednostek nie zaliczanych do sektora finansów publicznych, przeznaczona na: dofinansowanie zakupu sprzętu do zadań PPOŻ dla jednostki Ochotniczej Straży Pożarnej w Lelicach</t>
  </si>
  <si>
    <t>Zagospodarowanie terenu świetlicy wiejskiej w Bonisławiu - zad. realiz. z f-szu sołeckiego</t>
  </si>
  <si>
    <t>90004</t>
  </si>
  <si>
    <t>Utrzymanie zieleni wmiastach i gminach</t>
  </si>
  <si>
    <t>Zakup samojezdnej kosiarki do utrzymania terenów zielonych na terenie gminy Gozdowo</t>
  </si>
  <si>
    <t>Ochrona zabytków i opieka nad zabytkami</t>
  </si>
  <si>
    <t>92120</t>
  </si>
  <si>
    <t>Dotacja celowa przekazana z budżetu na finansowanie lub dofinansowanie zadań inwestycyjnych obiektów zabytkowych jednostkom niezaliczanym do sektora finansów publicznych – z przeznaczeniem na realizację zad. pn. „Prace modernizacyjne schodów zewnętrznych w Kościele zabytkowym p.w. Wszystkich Świętych w Gozdowie"</t>
  </si>
  <si>
    <t>Przebudowa dróg gminnych nr 370115W i 370133W w miejscowości Kolczyn oraz nadzór inwestorski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</si>
</sst>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.25"/>
      <name val="Arial"/>
      <family val="2"/>
      <charset val="238"/>
    </font>
    <font>
      <sz val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.25"/>
      <color rgb="FFFF000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8.25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7"/>
      <name val="Calibri"/>
      <family val="2"/>
      <charset val="238"/>
      <scheme val="minor"/>
    </font>
    <font>
      <b/>
      <sz val="7"/>
      <name val="Arial"/>
      <family val="2"/>
      <charset val="238"/>
    </font>
    <font>
      <b/>
      <i/>
      <sz val="8.25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7.5"/>
      <name val="Arial"/>
      <family val="2"/>
      <charset val="238"/>
    </font>
    <font>
      <sz val="7"/>
      <name val="Arial"/>
      <family val="2"/>
      <charset val="238"/>
    </font>
    <font>
      <sz val="7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Fill="1"/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/>
    <xf numFmtId="49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7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left" vertical="center" wrapText="1"/>
      <protection locked="0"/>
    </xf>
    <xf numFmtId="4" fontId="2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/>
    <xf numFmtId="0" fontId="4" fillId="0" borderId="0" xfId="0" applyFont="1"/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/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8" fillId="0" borderId="10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5" xfId="0" applyNumberFormat="1" applyFont="1" applyFill="1" applyBorder="1" applyAlignment="1" applyProtection="1">
      <alignment horizontal="left" vertical="center" wrapText="1"/>
      <protection locked="0"/>
    </xf>
    <xf numFmtId="4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0" applyNumberFormat="1" applyFont="1" applyFill="1" applyBorder="1" applyAlignment="1" applyProtection="1">
      <alignment horizontal="left" vertical="center" wrapText="1"/>
      <protection locked="0"/>
    </xf>
    <xf numFmtId="4" fontId="8" fillId="0" borderId="9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/>
    <xf numFmtId="4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Border="1"/>
    <xf numFmtId="0" fontId="13" fillId="0" borderId="0" xfId="0" applyFont="1" applyFill="1"/>
    <xf numFmtId="49" fontId="14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49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0" applyNumberFormat="1" applyFont="1" applyFill="1" applyBorder="1" applyAlignment="1" applyProtection="1">
      <alignment horizontal="left" vertical="center" wrapText="1"/>
      <protection locked="0"/>
    </xf>
    <xf numFmtId="4" fontId="8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Fill="1"/>
    <xf numFmtId="4" fontId="12" fillId="0" borderId="10" xfId="0" applyNumberFormat="1" applyFont="1" applyFill="1" applyBorder="1"/>
    <xf numFmtId="0" fontId="10" fillId="0" borderId="0" xfId="0" applyFont="1"/>
    <xf numFmtId="0" fontId="1" fillId="0" borderId="0" xfId="0" applyFont="1" applyFill="1" applyBorder="1"/>
    <xf numFmtId="0" fontId="1" fillId="0" borderId="0" xfId="0" applyFont="1" applyBorder="1"/>
    <xf numFmtId="49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5" xfId="0" applyNumberFormat="1" applyFont="1" applyFill="1" applyBorder="1" applyAlignment="1" applyProtection="1">
      <alignment horizontal="left" vertical="center" wrapText="1"/>
      <protection locked="0"/>
    </xf>
    <xf numFmtId="4" fontId="8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Fill="1"/>
    <xf numFmtId="49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/>
    <xf numFmtId="49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4" fontId="8" fillId="0" borderId="17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0" xfId="0" applyNumberFormat="1" applyFont="1" applyFill="1" applyBorder="1"/>
    <xf numFmtId="49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3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24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0" xfId="0" applyNumberFormat="1" applyFont="1" applyFill="1" applyBorder="1" applyAlignment="1" applyProtection="1">
      <alignment horizontal="center" wrapText="1"/>
      <protection locked="0"/>
    </xf>
    <xf numFmtId="49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>
      <alignment horizontal="left"/>
    </xf>
    <xf numFmtId="49" fontId="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wrapText="1"/>
    </xf>
    <xf numFmtId="49" fontId="24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9" xfId="0" applyFont="1" applyBorder="1"/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11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17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abSelected="1" topLeftCell="A112" zoomScaleNormal="100" workbookViewId="0">
      <selection activeCell="B112" sqref="B112:G112"/>
    </sheetView>
  </sheetViews>
  <sheetFormatPr defaultColWidth="9.140625" defaultRowHeight="15" x14ac:dyDescent="0.25"/>
  <cols>
    <col min="1" max="1" width="1.42578125" style="13" customWidth="1"/>
    <col min="2" max="2" width="7" style="13" customWidth="1"/>
    <col min="3" max="3" width="8.28515625" style="13" customWidth="1"/>
    <col min="4" max="4" width="69.5703125" style="16" customWidth="1"/>
    <col min="5" max="5" width="14.140625" style="13" customWidth="1"/>
    <col min="6" max="6" width="14.5703125" style="13" customWidth="1"/>
    <col min="7" max="7" width="15.42578125" style="13" customWidth="1"/>
    <col min="8" max="16384" width="9.140625" style="14"/>
  </cols>
  <sheetData>
    <row r="1" spans="1:7" s="5" customFormat="1" ht="33" customHeight="1" x14ac:dyDescent="0.25">
      <c r="A1" s="1"/>
      <c r="B1" s="71" t="s">
        <v>127</v>
      </c>
      <c r="C1" s="71"/>
      <c r="D1" s="71"/>
      <c r="E1" s="71"/>
      <c r="F1" s="71"/>
      <c r="G1" s="71"/>
    </row>
    <row r="2" spans="1:7" s="35" customFormat="1" ht="17.25" customHeight="1" x14ac:dyDescent="0.25">
      <c r="A2" s="33"/>
      <c r="B2" s="76" t="s">
        <v>57</v>
      </c>
      <c r="C2" s="76"/>
      <c r="D2" s="76"/>
      <c r="E2" s="62"/>
      <c r="F2" s="62"/>
      <c r="G2" s="62"/>
    </row>
    <row r="3" spans="1:7" s="39" customFormat="1" ht="12.75" customHeight="1" x14ac:dyDescent="0.15">
      <c r="A3" s="36"/>
      <c r="B3" s="37" t="s">
        <v>0</v>
      </c>
      <c r="C3" s="37" t="s">
        <v>1</v>
      </c>
      <c r="D3" s="37" t="s">
        <v>2</v>
      </c>
      <c r="E3" s="38" t="s">
        <v>124</v>
      </c>
      <c r="F3" s="38" t="s">
        <v>125</v>
      </c>
      <c r="G3" s="38" t="s">
        <v>126</v>
      </c>
    </row>
    <row r="4" spans="1:7" s="5" customFormat="1" ht="14.25" customHeight="1" x14ac:dyDescent="0.25">
      <c r="A4" s="1"/>
      <c r="B4" s="18" t="s">
        <v>4</v>
      </c>
      <c r="C4" s="18"/>
      <c r="D4" s="19" t="s">
        <v>5</v>
      </c>
      <c r="E4" s="20">
        <f>SUM(E5,E8)</f>
        <v>118000</v>
      </c>
      <c r="F4" s="20">
        <f t="shared" ref="F4:G4" si="0">SUM(F5,F8)</f>
        <v>0</v>
      </c>
      <c r="G4" s="20">
        <f t="shared" si="0"/>
        <v>118000</v>
      </c>
    </row>
    <row r="5" spans="1:7" s="5" customFormat="1" ht="18" customHeight="1" x14ac:dyDescent="0.25">
      <c r="A5" s="1"/>
      <c r="B5" s="17"/>
      <c r="C5" s="32" t="s">
        <v>6</v>
      </c>
      <c r="D5" s="21" t="s">
        <v>7</v>
      </c>
      <c r="E5" s="22">
        <f>SUM(E6:E7)</f>
        <v>25000</v>
      </c>
      <c r="F5" s="22">
        <f t="shared" ref="F5:G5" si="1">SUM(F6:F7)</f>
        <v>10000</v>
      </c>
      <c r="G5" s="22">
        <f t="shared" si="1"/>
        <v>35000</v>
      </c>
    </row>
    <row r="6" spans="1:7" s="5" customFormat="1" ht="18" customHeight="1" x14ac:dyDescent="0.25">
      <c r="A6" s="1"/>
      <c r="B6" s="2"/>
      <c r="C6" s="2"/>
      <c r="D6" s="3" t="s">
        <v>66</v>
      </c>
      <c r="E6" s="4">
        <v>25000</v>
      </c>
      <c r="F6" s="4"/>
      <c r="G6" s="4">
        <f>SUM(E6:F6)</f>
        <v>25000</v>
      </c>
    </row>
    <row r="7" spans="1:7" s="5" customFormat="1" ht="18" customHeight="1" x14ac:dyDescent="0.25">
      <c r="A7" s="1"/>
      <c r="B7" s="2"/>
      <c r="C7" s="2"/>
      <c r="D7" s="3" t="s">
        <v>131</v>
      </c>
      <c r="E7" s="4"/>
      <c r="F7" s="4">
        <v>10000</v>
      </c>
      <c r="G7" s="4">
        <f>SUM(E7:F7)</f>
        <v>10000</v>
      </c>
    </row>
    <row r="8" spans="1:7" s="5" customFormat="1" ht="18" customHeight="1" x14ac:dyDescent="0.25">
      <c r="A8" s="1"/>
      <c r="B8" s="17"/>
      <c r="C8" s="54" t="s">
        <v>8</v>
      </c>
      <c r="D8" s="3" t="s">
        <v>9</v>
      </c>
      <c r="E8" s="4">
        <f>SUM(E9:E11)</f>
        <v>93000</v>
      </c>
      <c r="F8" s="4">
        <f t="shared" ref="F8:G8" si="2">SUM(F9:F11)</f>
        <v>-10000</v>
      </c>
      <c r="G8" s="4">
        <f t="shared" si="2"/>
        <v>83000</v>
      </c>
    </row>
    <row r="9" spans="1:7" s="5" customFormat="1" ht="18" customHeight="1" x14ac:dyDescent="0.25">
      <c r="A9" s="1"/>
      <c r="B9" s="2"/>
      <c r="C9" s="2"/>
      <c r="D9" s="3" t="s">
        <v>115</v>
      </c>
      <c r="E9" s="4">
        <v>60000</v>
      </c>
      <c r="F9" s="4"/>
      <c r="G9" s="4">
        <f t="shared" ref="G9:G11" si="3">SUM(E9:F9)</f>
        <v>60000</v>
      </c>
    </row>
    <row r="10" spans="1:7" s="5" customFormat="1" ht="18" customHeight="1" x14ac:dyDescent="0.25">
      <c r="A10" s="1"/>
      <c r="B10" s="2"/>
      <c r="C10" s="2"/>
      <c r="D10" s="3" t="s">
        <v>95</v>
      </c>
      <c r="E10" s="4">
        <v>33000</v>
      </c>
      <c r="F10" s="4">
        <v>-33000</v>
      </c>
      <c r="G10" s="4">
        <f t="shared" ref="G10" si="4">SUM(E10:F10)</f>
        <v>0</v>
      </c>
    </row>
    <row r="11" spans="1:7" s="5" customFormat="1" ht="18" customHeight="1" x14ac:dyDescent="0.25">
      <c r="A11" s="1"/>
      <c r="B11" s="2"/>
      <c r="C11" s="2"/>
      <c r="D11" s="3" t="s">
        <v>132</v>
      </c>
      <c r="E11" s="4"/>
      <c r="F11" s="4">
        <v>23000</v>
      </c>
      <c r="G11" s="4">
        <f t="shared" si="3"/>
        <v>23000</v>
      </c>
    </row>
    <row r="12" spans="1:7" s="5" customFormat="1" ht="15" customHeight="1" x14ac:dyDescent="0.25">
      <c r="A12" s="1"/>
      <c r="B12" s="23" t="s">
        <v>68</v>
      </c>
      <c r="C12" s="23"/>
      <c r="D12" s="24" t="s">
        <v>69</v>
      </c>
      <c r="E12" s="25">
        <f>SUM(E13)</f>
        <v>55000</v>
      </c>
      <c r="F12" s="25">
        <f t="shared" ref="F12:G12" si="5">SUM(F13)</f>
        <v>0</v>
      </c>
      <c r="G12" s="25">
        <f t="shared" si="5"/>
        <v>55000</v>
      </c>
    </row>
    <row r="13" spans="1:7" s="5" customFormat="1" ht="15.75" customHeight="1" x14ac:dyDescent="0.25">
      <c r="A13" s="1"/>
      <c r="B13" s="17"/>
      <c r="C13" s="54" t="s">
        <v>70</v>
      </c>
      <c r="D13" s="3" t="s">
        <v>102</v>
      </c>
      <c r="E13" s="4">
        <f>SUM(E14:E15)</f>
        <v>55000</v>
      </c>
      <c r="F13" s="4">
        <f t="shared" ref="F13:G13" si="6">SUM(F14:F15)</f>
        <v>0</v>
      </c>
      <c r="G13" s="4">
        <f t="shared" si="6"/>
        <v>55000</v>
      </c>
    </row>
    <row r="14" spans="1:7" s="5" customFormat="1" ht="15.75" customHeight="1" x14ac:dyDescent="0.25">
      <c r="A14" s="1"/>
      <c r="B14" s="17"/>
      <c r="C14" s="2"/>
      <c r="D14" s="3" t="s">
        <v>100</v>
      </c>
      <c r="E14" s="4">
        <v>25000</v>
      </c>
      <c r="F14" s="4"/>
      <c r="G14" s="4">
        <f t="shared" ref="G14:G15" si="7">SUM(E14:F14)</f>
        <v>25000</v>
      </c>
    </row>
    <row r="15" spans="1:7" s="5" customFormat="1" ht="15.75" customHeight="1" x14ac:dyDescent="0.25">
      <c r="A15" s="1"/>
      <c r="B15" s="17"/>
      <c r="C15" s="9"/>
      <c r="D15" s="3" t="s">
        <v>101</v>
      </c>
      <c r="E15" s="4">
        <v>30000</v>
      </c>
      <c r="F15" s="4"/>
      <c r="G15" s="4">
        <f t="shared" si="7"/>
        <v>30000</v>
      </c>
    </row>
    <row r="16" spans="1:7" s="5" customFormat="1" ht="15" customHeight="1" x14ac:dyDescent="0.25">
      <c r="A16" s="1"/>
      <c r="B16" s="23" t="s">
        <v>10</v>
      </c>
      <c r="C16" s="23"/>
      <c r="D16" s="24" t="s">
        <v>11</v>
      </c>
      <c r="E16" s="25">
        <f>SUM(E17)</f>
        <v>711595.89</v>
      </c>
      <c r="F16" s="25">
        <f t="shared" ref="F16:G16" si="8">SUM(F17)</f>
        <v>150000</v>
      </c>
      <c r="G16" s="25">
        <f t="shared" si="8"/>
        <v>861595.89</v>
      </c>
    </row>
    <row r="17" spans="1:7" s="5" customFormat="1" ht="15.75" customHeight="1" x14ac:dyDescent="0.25">
      <c r="A17" s="1"/>
      <c r="B17" s="17"/>
      <c r="C17" s="54" t="s">
        <v>15</v>
      </c>
      <c r="D17" s="3" t="s">
        <v>16</v>
      </c>
      <c r="E17" s="4">
        <f>SUM(E18:E23)</f>
        <v>711595.89</v>
      </c>
      <c r="F17" s="4">
        <f t="shared" ref="F17:G17" si="9">SUM(F18:F23)</f>
        <v>150000</v>
      </c>
      <c r="G17" s="4">
        <f t="shared" si="9"/>
        <v>861595.89</v>
      </c>
    </row>
    <row r="18" spans="1:7" s="5" customFormat="1" ht="18" customHeight="1" x14ac:dyDescent="0.25">
      <c r="A18" s="1"/>
      <c r="B18" s="2"/>
      <c r="C18" s="65"/>
      <c r="D18" s="3" t="s">
        <v>17</v>
      </c>
      <c r="E18" s="4">
        <v>131595.89000000001</v>
      </c>
      <c r="F18" s="4"/>
      <c r="G18" s="4">
        <f t="shared" ref="G18:G23" si="10">SUM(E18:F18)</f>
        <v>131595.89000000001</v>
      </c>
    </row>
    <row r="19" spans="1:7" s="5" customFormat="1" ht="25.5" customHeight="1" x14ac:dyDescent="0.25">
      <c r="A19" s="1"/>
      <c r="B19" s="2"/>
      <c r="C19" s="65"/>
      <c r="D19" s="3" t="s">
        <v>151</v>
      </c>
      <c r="E19" s="4">
        <v>250000</v>
      </c>
      <c r="F19" s="4"/>
      <c r="G19" s="4">
        <f t="shared" ref="G19:G20" si="11">SUM(E19:F19)</f>
        <v>250000</v>
      </c>
    </row>
    <row r="20" spans="1:7" s="5" customFormat="1" ht="16.5" customHeight="1" x14ac:dyDescent="0.25">
      <c r="A20" s="1"/>
      <c r="B20" s="2"/>
      <c r="C20" s="65"/>
      <c r="D20" s="3" t="s">
        <v>133</v>
      </c>
      <c r="E20" s="4"/>
      <c r="F20" s="4">
        <v>50000</v>
      </c>
      <c r="G20" s="4">
        <f t="shared" si="11"/>
        <v>50000</v>
      </c>
    </row>
    <row r="21" spans="1:7" s="5" customFormat="1" ht="16.5" customHeight="1" x14ac:dyDescent="0.25">
      <c r="A21" s="1"/>
      <c r="B21" s="2"/>
      <c r="C21" s="65"/>
      <c r="D21" s="3" t="s">
        <v>134</v>
      </c>
      <c r="E21" s="4"/>
      <c r="F21" s="4">
        <v>100000</v>
      </c>
      <c r="G21" s="4">
        <f t="shared" si="10"/>
        <v>100000</v>
      </c>
    </row>
    <row r="22" spans="1:7" s="5" customFormat="1" ht="16.5" customHeight="1" x14ac:dyDescent="0.25">
      <c r="A22" s="1"/>
      <c r="B22" s="2"/>
      <c r="C22" s="65"/>
      <c r="D22" s="3" t="s">
        <v>67</v>
      </c>
      <c r="E22" s="4">
        <v>300000</v>
      </c>
      <c r="F22" s="4"/>
      <c r="G22" s="4">
        <f t="shared" si="10"/>
        <v>300000</v>
      </c>
    </row>
    <row r="23" spans="1:7" s="5" customFormat="1" ht="15.75" customHeight="1" x14ac:dyDescent="0.25">
      <c r="A23" s="1"/>
      <c r="B23" s="2"/>
      <c r="C23" s="66"/>
      <c r="D23" s="3" t="s">
        <v>18</v>
      </c>
      <c r="E23" s="4">
        <v>30000</v>
      </c>
      <c r="F23" s="4"/>
      <c r="G23" s="4">
        <f t="shared" si="10"/>
        <v>30000</v>
      </c>
    </row>
    <row r="24" spans="1:7" s="5" customFormat="1" x14ac:dyDescent="0.25">
      <c r="A24" s="1"/>
      <c r="B24" s="18" t="s">
        <v>19</v>
      </c>
      <c r="C24" s="77"/>
      <c r="D24" s="41" t="s">
        <v>20</v>
      </c>
      <c r="E24" s="42">
        <f>SUM(E25)</f>
        <v>0</v>
      </c>
      <c r="F24" s="42">
        <f t="shared" ref="F24:G25" si="12">SUM(F25)</f>
        <v>25000</v>
      </c>
      <c r="G24" s="42">
        <f t="shared" si="12"/>
        <v>25000</v>
      </c>
    </row>
    <row r="25" spans="1:7" s="5" customFormat="1" x14ac:dyDescent="0.25">
      <c r="A25" s="1"/>
      <c r="B25" s="17"/>
      <c r="C25" s="54" t="s">
        <v>21</v>
      </c>
      <c r="D25" s="3" t="s">
        <v>22</v>
      </c>
      <c r="E25" s="4">
        <f>SUM(E26)</f>
        <v>0</v>
      </c>
      <c r="F25" s="4">
        <f t="shared" si="12"/>
        <v>25000</v>
      </c>
      <c r="G25" s="4">
        <f t="shared" si="12"/>
        <v>25000</v>
      </c>
    </row>
    <row r="26" spans="1:7" s="5" customFormat="1" ht="20.25" customHeight="1" x14ac:dyDescent="0.25">
      <c r="A26" s="1"/>
      <c r="B26" s="10"/>
      <c r="C26" s="10"/>
      <c r="D26" s="11" t="s">
        <v>135</v>
      </c>
      <c r="E26" s="12"/>
      <c r="F26" s="12">
        <v>25000</v>
      </c>
      <c r="G26" s="4">
        <f t="shared" ref="G26" si="13">SUM(E26:F26)</f>
        <v>25000</v>
      </c>
    </row>
    <row r="27" spans="1:7" s="5" customFormat="1" ht="15" customHeight="1" x14ac:dyDescent="0.25">
      <c r="A27" s="1"/>
      <c r="B27" s="57" t="s">
        <v>24</v>
      </c>
      <c r="C27" s="57"/>
      <c r="D27" s="58" t="s">
        <v>25</v>
      </c>
      <c r="E27" s="59">
        <f>SUM(E28)</f>
        <v>70000</v>
      </c>
      <c r="F27" s="59">
        <f t="shared" ref="F27:G28" si="14">SUM(F28)</f>
        <v>0</v>
      </c>
      <c r="G27" s="59">
        <f t="shared" si="14"/>
        <v>70000</v>
      </c>
    </row>
    <row r="28" spans="1:7" s="5" customFormat="1" x14ac:dyDescent="0.25">
      <c r="A28" s="1"/>
      <c r="B28" s="17"/>
      <c r="C28" s="54" t="s">
        <v>129</v>
      </c>
      <c r="D28" s="3" t="s">
        <v>130</v>
      </c>
      <c r="E28" s="4">
        <f>SUM(E29)</f>
        <v>70000</v>
      </c>
      <c r="F28" s="4">
        <f t="shared" si="14"/>
        <v>0</v>
      </c>
      <c r="G28" s="4">
        <f t="shared" si="14"/>
        <v>70000</v>
      </c>
    </row>
    <row r="29" spans="1:7" s="5" customFormat="1" ht="15" customHeight="1" x14ac:dyDescent="0.25">
      <c r="A29" s="1"/>
      <c r="B29" s="10"/>
      <c r="C29" s="10"/>
      <c r="D29" s="80" t="s">
        <v>128</v>
      </c>
      <c r="E29" s="12">
        <v>70000</v>
      </c>
      <c r="F29" s="12"/>
      <c r="G29" s="12">
        <f>SUM(E29:F29)</f>
        <v>70000</v>
      </c>
    </row>
    <row r="30" spans="1:7" s="5" customFormat="1" ht="18.75" customHeight="1" x14ac:dyDescent="0.25">
      <c r="A30" s="1"/>
      <c r="B30" s="48" t="s">
        <v>29</v>
      </c>
      <c r="C30" s="48"/>
      <c r="D30" s="49" t="s">
        <v>30</v>
      </c>
      <c r="E30" s="50">
        <f>SUM(E31)</f>
        <v>50000</v>
      </c>
      <c r="F30" s="50">
        <f t="shared" ref="F30:G31" si="15">SUM(F31)</f>
        <v>0</v>
      </c>
      <c r="G30" s="50">
        <f t="shared" si="15"/>
        <v>50000</v>
      </c>
    </row>
    <row r="31" spans="1:7" s="5" customFormat="1" x14ac:dyDescent="0.25">
      <c r="A31" s="1"/>
      <c r="B31" s="29"/>
      <c r="C31" s="32" t="s">
        <v>31</v>
      </c>
      <c r="D31" s="7" t="s">
        <v>32</v>
      </c>
      <c r="E31" s="8">
        <f>SUM(E32)</f>
        <v>50000</v>
      </c>
      <c r="F31" s="8">
        <f t="shared" si="15"/>
        <v>0</v>
      </c>
      <c r="G31" s="8">
        <f t="shared" si="15"/>
        <v>50000</v>
      </c>
    </row>
    <row r="32" spans="1:7" s="5" customFormat="1" ht="16.149999999999999" customHeight="1" x14ac:dyDescent="0.25">
      <c r="A32" s="1"/>
      <c r="B32" s="2"/>
      <c r="C32" s="2"/>
      <c r="D32" s="3" t="s">
        <v>120</v>
      </c>
      <c r="E32" s="4">
        <v>50000</v>
      </c>
      <c r="F32" s="4"/>
      <c r="G32" s="4">
        <f>SUM(E32:F32)</f>
        <v>50000</v>
      </c>
    </row>
    <row r="33" spans="1:7" s="5" customFormat="1" ht="16.5" customHeight="1" x14ac:dyDescent="0.25">
      <c r="A33" s="1"/>
      <c r="B33" s="23" t="s">
        <v>33</v>
      </c>
      <c r="C33" s="23"/>
      <c r="D33" s="24" t="s">
        <v>34</v>
      </c>
      <c r="E33" s="25">
        <f>SUM(E34)</f>
        <v>200000</v>
      </c>
      <c r="F33" s="25">
        <f t="shared" ref="F33:G33" si="16">SUM(F34)</f>
        <v>0</v>
      </c>
      <c r="G33" s="25">
        <f t="shared" si="16"/>
        <v>200000</v>
      </c>
    </row>
    <row r="34" spans="1:7" s="5" customFormat="1" x14ac:dyDescent="0.25">
      <c r="A34" s="1"/>
      <c r="B34" s="17"/>
      <c r="C34" s="54" t="s">
        <v>35</v>
      </c>
      <c r="D34" s="3" t="s">
        <v>36</v>
      </c>
      <c r="E34" s="4">
        <f>SUM(E35:E35)</f>
        <v>200000</v>
      </c>
      <c r="F34" s="4">
        <f t="shared" ref="F34:G34" si="17">SUM(F35:F35)</f>
        <v>0</v>
      </c>
      <c r="G34" s="4">
        <f t="shared" si="17"/>
        <v>200000</v>
      </c>
    </row>
    <row r="35" spans="1:7" s="5" customFormat="1" ht="15" customHeight="1" x14ac:dyDescent="0.25">
      <c r="A35" s="1"/>
      <c r="B35" s="10"/>
      <c r="C35" s="10"/>
      <c r="D35" s="11" t="s">
        <v>114</v>
      </c>
      <c r="E35" s="12">
        <v>200000</v>
      </c>
      <c r="F35" s="12"/>
      <c r="G35" s="4">
        <f>SUM(E35:F35)</f>
        <v>200000</v>
      </c>
    </row>
    <row r="36" spans="1:7" s="5" customFormat="1" ht="17.25" customHeight="1" x14ac:dyDescent="0.25">
      <c r="A36" s="1"/>
      <c r="B36" s="57" t="s">
        <v>37</v>
      </c>
      <c r="C36" s="57"/>
      <c r="D36" s="58" t="s">
        <v>38</v>
      </c>
      <c r="E36" s="59">
        <f>SUM(E37)</f>
        <v>40000</v>
      </c>
      <c r="F36" s="59">
        <f t="shared" ref="F36:G37" si="18">SUM(F37)</f>
        <v>0</v>
      </c>
      <c r="G36" s="59">
        <f t="shared" si="18"/>
        <v>40000</v>
      </c>
    </row>
    <row r="37" spans="1:7" s="5" customFormat="1" x14ac:dyDescent="0.25">
      <c r="A37" s="1"/>
      <c r="B37" s="60"/>
      <c r="C37" s="61" t="s">
        <v>39</v>
      </c>
      <c r="D37" s="11" t="s">
        <v>40</v>
      </c>
      <c r="E37" s="12">
        <f>SUM(E38)</f>
        <v>40000</v>
      </c>
      <c r="F37" s="12">
        <f t="shared" si="18"/>
        <v>0</v>
      </c>
      <c r="G37" s="12">
        <f t="shared" si="18"/>
        <v>40000</v>
      </c>
    </row>
    <row r="38" spans="1:7" s="5" customFormat="1" ht="21.75" customHeight="1" x14ac:dyDescent="0.25">
      <c r="A38" s="1"/>
      <c r="B38" s="9"/>
      <c r="C38" s="6"/>
      <c r="D38" s="7" t="s">
        <v>65</v>
      </c>
      <c r="E38" s="8">
        <v>40000</v>
      </c>
      <c r="F38" s="8"/>
      <c r="G38" s="8">
        <f>SUM(E38:F38)</f>
        <v>40000</v>
      </c>
    </row>
    <row r="39" spans="1:7" s="5" customFormat="1" ht="15" customHeight="1" x14ac:dyDescent="0.25">
      <c r="A39" s="1"/>
      <c r="B39" s="23" t="s">
        <v>41</v>
      </c>
      <c r="C39" s="23"/>
      <c r="D39" s="24" t="s">
        <v>42</v>
      </c>
      <c r="E39" s="25">
        <f>SUM(E40,E43,E45,E47)</f>
        <v>235000</v>
      </c>
      <c r="F39" s="25">
        <f t="shared" ref="F39:G39" si="19">SUM(F40,F43,F45,F47)</f>
        <v>50000</v>
      </c>
      <c r="G39" s="25">
        <f t="shared" si="19"/>
        <v>285000</v>
      </c>
    </row>
    <row r="40" spans="1:7" s="5" customFormat="1" ht="15" customHeight="1" x14ac:dyDescent="0.25">
      <c r="A40" s="1"/>
      <c r="B40" s="17"/>
      <c r="C40" s="54" t="s">
        <v>43</v>
      </c>
      <c r="D40" s="3" t="s">
        <v>44</v>
      </c>
      <c r="E40" s="4">
        <f>SUM(E41:E42)</f>
        <v>65000</v>
      </c>
      <c r="F40" s="4">
        <f t="shared" ref="F40:G40" si="20">SUM(F41:F42)</f>
        <v>0</v>
      </c>
      <c r="G40" s="4">
        <f t="shared" si="20"/>
        <v>65000</v>
      </c>
    </row>
    <row r="41" spans="1:7" s="5" customFormat="1" ht="14.25" customHeight="1" x14ac:dyDescent="0.25">
      <c r="A41" s="1"/>
      <c r="B41" s="2"/>
      <c r="C41" s="2"/>
      <c r="D41" s="3" t="s">
        <v>121</v>
      </c>
      <c r="E41" s="4">
        <v>25000</v>
      </c>
      <c r="F41" s="4"/>
      <c r="G41" s="4">
        <f t="shared" ref="G41:G48" si="21">SUM(E41:F41)</f>
        <v>25000</v>
      </c>
    </row>
    <row r="42" spans="1:7" s="5" customFormat="1" ht="14.25" customHeight="1" x14ac:dyDescent="0.25">
      <c r="A42" s="1"/>
      <c r="B42" s="10"/>
      <c r="C42" s="10"/>
      <c r="D42" s="11" t="s">
        <v>103</v>
      </c>
      <c r="E42" s="12">
        <v>40000</v>
      </c>
      <c r="F42" s="12"/>
      <c r="G42" s="4">
        <f t="shared" si="21"/>
        <v>40000</v>
      </c>
    </row>
    <row r="43" spans="1:7" s="5" customFormat="1" ht="13.5" customHeight="1" x14ac:dyDescent="0.25">
      <c r="A43" s="1"/>
      <c r="B43" s="29"/>
      <c r="C43" s="32" t="s">
        <v>145</v>
      </c>
      <c r="D43" s="7" t="s">
        <v>146</v>
      </c>
      <c r="E43" s="8">
        <f>SUM(E44)</f>
        <v>0</v>
      </c>
      <c r="F43" s="8">
        <f t="shared" ref="F43:G45" si="22">SUM(F44)</f>
        <v>50000</v>
      </c>
      <c r="G43" s="8">
        <f t="shared" si="22"/>
        <v>50000</v>
      </c>
    </row>
    <row r="44" spans="1:7" s="5" customFormat="1" ht="14.25" customHeight="1" x14ac:dyDescent="0.25">
      <c r="A44" s="1"/>
      <c r="B44" s="2"/>
      <c r="C44" s="9"/>
      <c r="D44" s="11" t="s">
        <v>147</v>
      </c>
      <c r="E44" s="12"/>
      <c r="F44" s="12">
        <v>50000</v>
      </c>
      <c r="G44" s="4">
        <f t="shared" ref="G44" si="23">SUM(E44:F44)</f>
        <v>50000</v>
      </c>
    </row>
    <row r="45" spans="1:7" s="5" customFormat="1" ht="13.5" customHeight="1" x14ac:dyDescent="0.25">
      <c r="A45" s="1"/>
      <c r="B45" s="17"/>
      <c r="C45" s="32" t="s">
        <v>96</v>
      </c>
      <c r="D45" s="7" t="s">
        <v>97</v>
      </c>
      <c r="E45" s="8">
        <f>SUM(E46)</f>
        <v>120000</v>
      </c>
      <c r="F45" s="8">
        <f t="shared" si="22"/>
        <v>0</v>
      </c>
      <c r="G45" s="8">
        <f t="shared" si="22"/>
        <v>120000</v>
      </c>
    </row>
    <row r="46" spans="1:7" s="5" customFormat="1" ht="14.25" customHeight="1" x14ac:dyDescent="0.25">
      <c r="A46" s="1"/>
      <c r="B46" s="2"/>
      <c r="C46" s="9"/>
      <c r="D46" s="11" t="s">
        <v>98</v>
      </c>
      <c r="E46" s="12">
        <v>120000</v>
      </c>
      <c r="F46" s="12"/>
      <c r="G46" s="4">
        <f t="shared" si="21"/>
        <v>120000</v>
      </c>
    </row>
    <row r="47" spans="1:7" s="5" customFormat="1" ht="13.5" customHeight="1" x14ac:dyDescent="0.25">
      <c r="A47" s="1"/>
      <c r="B47" s="17"/>
      <c r="C47" s="54" t="s">
        <v>116</v>
      </c>
      <c r="D47" s="3" t="s">
        <v>117</v>
      </c>
      <c r="E47" s="4">
        <f>SUM(E49)</f>
        <v>50000</v>
      </c>
      <c r="F47" s="4">
        <f>SUM(F48)</f>
        <v>0</v>
      </c>
      <c r="G47" s="4">
        <f>SUM(G48)</f>
        <v>50000</v>
      </c>
    </row>
    <row r="48" spans="1:7" s="5" customFormat="1" ht="14.25" customHeight="1" x14ac:dyDescent="0.25">
      <c r="A48" s="1"/>
      <c r="B48" s="2"/>
      <c r="C48" s="10"/>
      <c r="D48" s="3" t="s">
        <v>99</v>
      </c>
      <c r="E48" s="4">
        <v>50000</v>
      </c>
      <c r="F48" s="4"/>
      <c r="G48" s="4">
        <f t="shared" si="21"/>
        <v>50000</v>
      </c>
    </row>
    <row r="49" spans="1:7" s="5" customFormat="1" x14ac:dyDescent="0.25">
      <c r="A49" s="1"/>
      <c r="B49" s="48" t="s">
        <v>52</v>
      </c>
      <c r="C49" s="48"/>
      <c r="D49" s="49" t="s">
        <v>53</v>
      </c>
      <c r="E49" s="50">
        <f>SUM(E50)</f>
        <v>50000</v>
      </c>
      <c r="F49" s="50">
        <f t="shared" ref="F49:G49" si="24">SUM(F50)</f>
        <v>10000</v>
      </c>
      <c r="G49" s="50">
        <f t="shared" si="24"/>
        <v>60000</v>
      </c>
    </row>
    <row r="50" spans="1:7" s="5" customFormat="1" ht="14.25" customHeight="1" x14ac:dyDescent="0.25">
      <c r="A50" s="1"/>
      <c r="B50" s="29"/>
      <c r="C50" s="32" t="s">
        <v>54</v>
      </c>
      <c r="D50" s="30" t="s">
        <v>55</v>
      </c>
      <c r="E50" s="31">
        <f>SUM(E51:E51)</f>
        <v>50000</v>
      </c>
      <c r="F50" s="31">
        <f t="shared" ref="F50:G50" si="25">SUM(F51:F51)</f>
        <v>10000</v>
      </c>
      <c r="G50" s="31">
        <f t="shared" si="25"/>
        <v>60000</v>
      </c>
    </row>
    <row r="51" spans="1:7" s="5" customFormat="1" ht="14.25" customHeight="1" x14ac:dyDescent="0.25">
      <c r="A51" s="1"/>
      <c r="B51" s="2"/>
      <c r="C51" s="10"/>
      <c r="D51" s="7" t="s">
        <v>71</v>
      </c>
      <c r="E51" s="8">
        <v>50000</v>
      </c>
      <c r="F51" s="8">
        <v>10000</v>
      </c>
      <c r="G51" s="4">
        <f t="shared" ref="G51" si="26">SUM(E51:F51)</f>
        <v>60000</v>
      </c>
    </row>
    <row r="52" spans="1:7" s="45" customFormat="1" ht="15" customHeight="1" x14ac:dyDescent="0.25">
      <c r="A52" s="43"/>
      <c r="B52" s="72" t="s">
        <v>61</v>
      </c>
      <c r="C52" s="72"/>
      <c r="D52" s="72"/>
      <c r="E52" s="44">
        <f>SUM(E4,E12,E16,E24,E27,E30,E33,E36,E39,E49)</f>
        <v>1529595.8900000001</v>
      </c>
      <c r="F52" s="44">
        <f t="shared" ref="F52:G52" si="27">SUM(F4,F12,F16,F24,F27,F30,F33,F36,F39,F49)</f>
        <v>235000</v>
      </c>
      <c r="G52" s="44">
        <f t="shared" si="27"/>
        <v>1764595.8900000001</v>
      </c>
    </row>
    <row r="53" spans="1:7" s="35" customFormat="1" ht="16.5" customHeight="1" x14ac:dyDescent="0.25">
      <c r="A53" s="33"/>
      <c r="B53" s="75" t="s">
        <v>58</v>
      </c>
      <c r="C53" s="75"/>
      <c r="D53" s="75"/>
      <c r="E53" s="34"/>
      <c r="F53" s="34"/>
      <c r="G53" s="34"/>
    </row>
    <row r="54" spans="1:7" s="39" customFormat="1" ht="13.5" customHeight="1" x14ac:dyDescent="0.15">
      <c r="A54" s="36"/>
      <c r="B54" s="37" t="s">
        <v>0</v>
      </c>
      <c r="C54" s="37" t="s">
        <v>1</v>
      </c>
      <c r="D54" s="37" t="s">
        <v>2</v>
      </c>
      <c r="E54" s="38" t="s">
        <v>3</v>
      </c>
      <c r="F54" s="38" t="s">
        <v>3</v>
      </c>
      <c r="G54" s="38" t="s">
        <v>3</v>
      </c>
    </row>
    <row r="55" spans="1:7" s="5" customFormat="1" x14ac:dyDescent="0.25">
      <c r="A55" s="1"/>
      <c r="B55" s="40" t="s">
        <v>10</v>
      </c>
      <c r="C55" s="40"/>
      <c r="D55" s="41" t="s">
        <v>11</v>
      </c>
      <c r="E55" s="42">
        <f>SUM(E56)</f>
        <v>1000000</v>
      </c>
      <c r="F55" s="42">
        <f t="shared" ref="F55:G56" si="28">SUM(F56)</f>
        <v>0</v>
      </c>
      <c r="G55" s="42">
        <f t="shared" si="28"/>
        <v>1000000</v>
      </c>
    </row>
    <row r="56" spans="1:7" s="5" customFormat="1" x14ac:dyDescent="0.25">
      <c r="A56" s="1"/>
      <c r="B56" s="17"/>
      <c r="C56" s="54" t="s">
        <v>12</v>
      </c>
      <c r="D56" s="3" t="s">
        <v>13</v>
      </c>
      <c r="E56" s="4">
        <f>SUM(E57)</f>
        <v>1000000</v>
      </c>
      <c r="F56" s="4">
        <f t="shared" si="28"/>
        <v>0</v>
      </c>
      <c r="G56" s="4">
        <f t="shared" si="28"/>
        <v>1000000</v>
      </c>
    </row>
    <row r="57" spans="1:7" s="5" customFormat="1" ht="22.5" customHeight="1" x14ac:dyDescent="0.25">
      <c r="A57" s="1"/>
      <c r="B57" s="2"/>
      <c r="C57" s="10"/>
      <c r="D57" s="70" t="s">
        <v>14</v>
      </c>
      <c r="E57" s="4">
        <v>1000000</v>
      </c>
      <c r="F57" s="4"/>
      <c r="G57" s="4">
        <f t="shared" ref="G57" si="29">SUM(E57:F57)</f>
        <v>1000000</v>
      </c>
    </row>
    <row r="58" spans="1:7" s="5" customFormat="1" ht="18.75" customHeight="1" x14ac:dyDescent="0.25">
      <c r="A58" s="1"/>
      <c r="B58" s="48" t="s">
        <v>29</v>
      </c>
      <c r="C58" s="48"/>
      <c r="D58" s="49" t="s">
        <v>30</v>
      </c>
      <c r="E58" s="50">
        <f>SUM(E59,E61,E63)</f>
        <v>0</v>
      </c>
      <c r="F58" s="50">
        <f t="shared" ref="F58:G58" si="30">SUM(F59,F61,F63)</f>
        <v>35000</v>
      </c>
      <c r="G58" s="50">
        <f t="shared" si="30"/>
        <v>35000</v>
      </c>
    </row>
    <row r="59" spans="1:7" s="5" customFormat="1" x14ac:dyDescent="0.25">
      <c r="A59" s="1"/>
      <c r="B59" s="29"/>
      <c r="C59" s="32" t="s">
        <v>136</v>
      </c>
      <c r="D59" s="7" t="s">
        <v>137</v>
      </c>
      <c r="E59" s="8">
        <f>SUM(E60)</f>
        <v>0</v>
      </c>
      <c r="F59" s="8">
        <f t="shared" ref="F59:G63" si="31">SUM(F60)</f>
        <v>10000</v>
      </c>
      <c r="G59" s="8">
        <f t="shared" si="31"/>
        <v>10000</v>
      </c>
    </row>
    <row r="60" spans="1:7" s="5" customFormat="1" ht="25.5" customHeight="1" x14ac:dyDescent="0.25">
      <c r="A60" s="1"/>
      <c r="B60" s="10"/>
      <c r="C60" s="10"/>
      <c r="D60" s="69" t="s">
        <v>140</v>
      </c>
      <c r="E60" s="12"/>
      <c r="F60" s="12">
        <v>10000</v>
      </c>
      <c r="G60" s="12">
        <f>SUM(E60:F60)</f>
        <v>10000</v>
      </c>
    </row>
    <row r="61" spans="1:7" s="5" customFormat="1" x14ac:dyDescent="0.25">
      <c r="A61" s="1"/>
      <c r="B61" s="29"/>
      <c r="C61" s="32" t="s">
        <v>138</v>
      </c>
      <c r="D61" s="7" t="s">
        <v>139</v>
      </c>
      <c r="E61" s="8">
        <f>SUM(E62)</f>
        <v>0</v>
      </c>
      <c r="F61" s="8">
        <f t="shared" si="31"/>
        <v>10000</v>
      </c>
      <c r="G61" s="8">
        <f t="shared" si="31"/>
        <v>10000</v>
      </c>
    </row>
    <row r="62" spans="1:7" s="5" customFormat="1" ht="25.5" customHeight="1" x14ac:dyDescent="0.25">
      <c r="A62" s="1"/>
      <c r="B62" s="2"/>
      <c r="C62" s="2"/>
      <c r="D62" s="70" t="s">
        <v>141</v>
      </c>
      <c r="E62" s="4"/>
      <c r="F62" s="4">
        <v>10000</v>
      </c>
      <c r="G62" s="4">
        <f>SUM(E62:F62)</f>
        <v>10000</v>
      </c>
    </row>
    <row r="63" spans="1:7" s="5" customFormat="1" x14ac:dyDescent="0.25">
      <c r="A63" s="1"/>
      <c r="B63" s="17"/>
      <c r="C63" s="32" t="s">
        <v>31</v>
      </c>
      <c r="D63" s="7" t="s">
        <v>142</v>
      </c>
      <c r="E63" s="8">
        <f>SUM(E64)</f>
        <v>0</v>
      </c>
      <c r="F63" s="8">
        <f t="shared" si="31"/>
        <v>15000</v>
      </c>
      <c r="G63" s="8">
        <f t="shared" si="31"/>
        <v>15000</v>
      </c>
    </row>
    <row r="64" spans="1:7" s="5" customFormat="1" ht="35.25" customHeight="1" x14ac:dyDescent="0.25">
      <c r="A64" s="1"/>
      <c r="B64" s="2"/>
      <c r="C64" s="2"/>
      <c r="D64" s="78" t="s">
        <v>143</v>
      </c>
      <c r="E64" s="4"/>
      <c r="F64" s="4">
        <v>15000</v>
      </c>
      <c r="G64" s="4">
        <f>SUM(E64:F64)</f>
        <v>15000</v>
      </c>
    </row>
    <row r="65" spans="1:7" s="5" customFormat="1" x14ac:dyDescent="0.25">
      <c r="A65" s="1"/>
      <c r="B65" s="48" t="s">
        <v>46</v>
      </c>
      <c r="C65" s="48"/>
      <c r="D65" s="49" t="s">
        <v>47</v>
      </c>
      <c r="E65" s="50">
        <f>SUM(E66)</f>
        <v>0</v>
      </c>
      <c r="F65" s="50">
        <f t="shared" ref="F65:G65" si="32">SUM(F66)</f>
        <v>50000</v>
      </c>
      <c r="G65" s="50">
        <f t="shared" si="32"/>
        <v>50000</v>
      </c>
    </row>
    <row r="66" spans="1:7" s="5" customFormat="1" ht="14.25" customHeight="1" x14ac:dyDescent="0.25">
      <c r="A66" s="1"/>
      <c r="B66" s="29"/>
      <c r="C66" s="32" t="s">
        <v>149</v>
      </c>
      <c r="D66" s="30" t="s">
        <v>148</v>
      </c>
      <c r="E66" s="31">
        <f>SUM(E67:E67)</f>
        <v>0</v>
      </c>
      <c r="F66" s="31">
        <f t="shared" ref="F66:G66" si="33">SUM(F67:F67)</f>
        <v>50000</v>
      </c>
      <c r="G66" s="31">
        <f t="shared" si="33"/>
        <v>50000</v>
      </c>
    </row>
    <row r="67" spans="1:7" s="5" customFormat="1" ht="33.75" customHeight="1" x14ac:dyDescent="0.25">
      <c r="A67" s="1"/>
      <c r="B67" s="2"/>
      <c r="C67" s="10"/>
      <c r="D67" s="79" t="s">
        <v>150</v>
      </c>
      <c r="E67" s="8"/>
      <c r="F67" s="8">
        <v>50000</v>
      </c>
      <c r="G67" s="4">
        <f t="shared" ref="G67" si="34">SUM(E67:F67)</f>
        <v>50000</v>
      </c>
    </row>
    <row r="68" spans="1:7" s="45" customFormat="1" ht="15" customHeight="1" x14ac:dyDescent="0.25">
      <c r="A68" s="43"/>
      <c r="B68" s="72" t="s">
        <v>61</v>
      </c>
      <c r="C68" s="72"/>
      <c r="D68" s="72"/>
      <c r="E68" s="44">
        <f>SUM(E55,E58,E65)</f>
        <v>1000000</v>
      </c>
      <c r="F68" s="44">
        <f>SUM(F55,F58,F65)</f>
        <v>85000</v>
      </c>
      <c r="G68" s="44">
        <f>SUM(G55,G58,G65)</f>
        <v>1085000</v>
      </c>
    </row>
    <row r="69" spans="1:7" s="47" customFormat="1" ht="15.75" customHeight="1" x14ac:dyDescent="0.25">
      <c r="A69" s="46"/>
      <c r="B69" s="75" t="s">
        <v>59</v>
      </c>
      <c r="C69" s="75"/>
      <c r="D69" s="75"/>
      <c r="E69" s="34"/>
      <c r="F69" s="34"/>
      <c r="G69" s="34"/>
    </row>
    <row r="70" spans="1:7" s="39" customFormat="1" ht="14.25" customHeight="1" x14ac:dyDescent="0.15">
      <c r="A70" s="36"/>
      <c r="B70" s="37" t="s">
        <v>0</v>
      </c>
      <c r="C70" s="37" t="s">
        <v>1</v>
      </c>
      <c r="D70" s="37" t="s">
        <v>2</v>
      </c>
      <c r="E70" s="38" t="s">
        <v>3</v>
      </c>
      <c r="F70" s="38" t="s">
        <v>3</v>
      </c>
      <c r="G70" s="38" t="s">
        <v>3</v>
      </c>
    </row>
    <row r="71" spans="1:7" s="5" customFormat="1" x14ac:dyDescent="0.25">
      <c r="A71" s="1"/>
      <c r="B71" s="40" t="s">
        <v>19</v>
      </c>
      <c r="C71" s="40"/>
      <c r="D71" s="41" t="s">
        <v>20</v>
      </c>
      <c r="E71" s="42">
        <f>SUM(E72)</f>
        <v>15333.36</v>
      </c>
      <c r="F71" s="42">
        <f t="shared" ref="F71:G72" si="35">SUM(F72)</f>
        <v>0</v>
      </c>
      <c r="G71" s="42">
        <f t="shared" si="35"/>
        <v>15333.36</v>
      </c>
    </row>
    <row r="72" spans="1:7" s="5" customFormat="1" x14ac:dyDescent="0.25">
      <c r="A72" s="1"/>
      <c r="B72" s="17"/>
      <c r="C72" s="54" t="s">
        <v>21</v>
      </c>
      <c r="D72" s="3" t="s">
        <v>22</v>
      </c>
      <c r="E72" s="4">
        <f>SUM(E73)</f>
        <v>15333.36</v>
      </c>
      <c r="F72" s="4">
        <f t="shared" si="35"/>
        <v>0</v>
      </c>
      <c r="G72" s="4">
        <f t="shared" si="35"/>
        <v>15333.36</v>
      </c>
    </row>
    <row r="73" spans="1:7" s="5" customFormat="1" ht="30.75" customHeight="1" x14ac:dyDescent="0.25">
      <c r="A73" s="1"/>
      <c r="B73" s="10"/>
      <c r="C73" s="10"/>
      <c r="D73" s="69" t="s">
        <v>23</v>
      </c>
      <c r="E73" s="12">
        <v>15333.36</v>
      </c>
      <c r="F73" s="12"/>
      <c r="G73" s="4">
        <f t="shared" ref="G73" si="36">SUM(E73:F73)</f>
        <v>15333.36</v>
      </c>
    </row>
    <row r="74" spans="1:7" s="5" customFormat="1" x14ac:dyDescent="0.25">
      <c r="A74" s="1"/>
      <c r="B74" s="57" t="s">
        <v>24</v>
      </c>
      <c r="C74" s="57"/>
      <c r="D74" s="58" t="s">
        <v>25</v>
      </c>
      <c r="E74" s="59">
        <f>SUM(E75)</f>
        <v>284857.09999999998</v>
      </c>
      <c r="F74" s="59">
        <f t="shared" ref="F74:G74" si="37">SUM(F75)</f>
        <v>0</v>
      </c>
      <c r="G74" s="59">
        <f t="shared" si="37"/>
        <v>284857.09999999998</v>
      </c>
    </row>
    <row r="75" spans="1:7" s="5" customFormat="1" x14ac:dyDescent="0.25">
      <c r="A75" s="1"/>
      <c r="B75" s="60"/>
      <c r="C75" s="54" t="s">
        <v>26</v>
      </c>
      <c r="D75" s="11" t="s">
        <v>27</v>
      </c>
      <c r="E75" s="12">
        <f>SUM(E76:E77)</f>
        <v>284857.09999999998</v>
      </c>
      <c r="F75" s="12">
        <f t="shared" ref="F75:G75" si="38">SUM(F76:F77)</f>
        <v>0</v>
      </c>
      <c r="G75" s="12">
        <f t="shared" si="38"/>
        <v>284857.09999999998</v>
      </c>
    </row>
    <row r="76" spans="1:7" s="5" customFormat="1" ht="32.25" customHeight="1" x14ac:dyDescent="0.25">
      <c r="A76" s="1"/>
      <c r="B76" s="2"/>
      <c r="C76" s="2"/>
      <c r="D76" s="70" t="s">
        <v>28</v>
      </c>
      <c r="E76" s="4">
        <v>230734.25</v>
      </c>
      <c r="F76" s="4"/>
      <c r="G76" s="4">
        <f t="shared" ref="G76:G77" si="39">SUM(E76:F76)</f>
        <v>230734.25</v>
      </c>
    </row>
    <row r="77" spans="1:7" s="5" customFormat="1" ht="30.75" customHeight="1" x14ac:dyDescent="0.25">
      <c r="A77" s="1"/>
      <c r="B77" s="10"/>
      <c r="C77" s="10"/>
      <c r="D77" s="69" t="s">
        <v>28</v>
      </c>
      <c r="E77" s="12">
        <v>54122.85</v>
      </c>
      <c r="F77" s="12"/>
      <c r="G77" s="4">
        <f t="shared" si="39"/>
        <v>54122.85</v>
      </c>
    </row>
    <row r="78" spans="1:7" s="45" customFormat="1" ht="18.600000000000001" customHeight="1" x14ac:dyDescent="0.25">
      <c r="A78" s="43"/>
      <c r="B78" s="72" t="s">
        <v>61</v>
      </c>
      <c r="C78" s="72"/>
      <c r="D78" s="72"/>
      <c r="E78" s="44">
        <f>SUM(E71,E74)</f>
        <v>300190.45999999996</v>
      </c>
      <c r="F78" s="44">
        <f t="shared" ref="F78:G78" si="40">SUM(F71,F74)</f>
        <v>0</v>
      </c>
      <c r="G78" s="44">
        <f t="shared" si="40"/>
        <v>300190.45999999996</v>
      </c>
    </row>
    <row r="79" spans="1:7" s="45" customFormat="1" ht="11.45" customHeight="1" x14ac:dyDescent="0.25">
      <c r="A79" s="43"/>
      <c r="B79" s="63"/>
      <c r="C79" s="63"/>
      <c r="D79" s="63"/>
      <c r="E79" s="62"/>
      <c r="F79" s="62"/>
      <c r="G79" s="62"/>
    </row>
    <row r="80" spans="1:7" s="47" customFormat="1" ht="19.5" customHeight="1" x14ac:dyDescent="0.25">
      <c r="A80" s="46"/>
      <c r="B80" s="75" t="s">
        <v>60</v>
      </c>
      <c r="C80" s="75"/>
      <c r="D80" s="75"/>
      <c r="E80" s="34"/>
      <c r="F80" s="34"/>
      <c r="G80" s="34"/>
    </row>
    <row r="81" spans="1:7" s="39" customFormat="1" ht="15.75" customHeight="1" x14ac:dyDescent="0.15">
      <c r="A81" s="36"/>
      <c r="B81" s="37" t="s">
        <v>0</v>
      </c>
      <c r="C81" s="37" t="s">
        <v>1</v>
      </c>
      <c r="D81" s="37" t="s">
        <v>2</v>
      </c>
      <c r="E81" s="38" t="s">
        <v>3</v>
      </c>
      <c r="F81" s="38" t="s">
        <v>3</v>
      </c>
      <c r="G81" s="38" t="s">
        <v>3</v>
      </c>
    </row>
    <row r="82" spans="1:7" s="5" customFormat="1" ht="18" customHeight="1" x14ac:dyDescent="0.25">
      <c r="A82" s="1"/>
      <c r="B82" s="18" t="s">
        <v>10</v>
      </c>
      <c r="C82" s="18"/>
      <c r="D82" s="19" t="s">
        <v>11</v>
      </c>
      <c r="E82" s="20">
        <f>SUM(E83)</f>
        <v>168330.36</v>
      </c>
      <c r="F82" s="20">
        <f t="shared" ref="F82:G82" si="41">SUM(F83)</f>
        <v>0</v>
      </c>
      <c r="G82" s="20">
        <f t="shared" si="41"/>
        <v>168330.36</v>
      </c>
    </row>
    <row r="83" spans="1:7" s="5" customFormat="1" x14ac:dyDescent="0.25">
      <c r="A83" s="1"/>
      <c r="B83" s="17"/>
      <c r="C83" s="2" t="s">
        <v>15</v>
      </c>
      <c r="D83" s="21" t="s">
        <v>16</v>
      </c>
      <c r="E83" s="20">
        <f>SUM(E84:E93)</f>
        <v>168330.36</v>
      </c>
      <c r="F83" s="20">
        <f t="shared" ref="F83:G83" si="42">SUM(F84:F93)</f>
        <v>0</v>
      </c>
      <c r="G83" s="20">
        <f t="shared" si="42"/>
        <v>168330.36</v>
      </c>
    </row>
    <row r="84" spans="1:7" s="5" customFormat="1" ht="24.75" customHeight="1" x14ac:dyDescent="0.25">
      <c r="A84" s="1"/>
      <c r="B84" s="2"/>
      <c r="C84" s="2"/>
      <c r="D84" s="11" t="s">
        <v>72</v>
      </c>
      <c r="E84" s="12">
        <v>17023.580000000002</v>
      </c>
      <c r="F84" s="12"/>
      <c r="G84" s="4">
        <f t="shared" ref="G84:G93" si="43">SUM(E84:F84)</f>
        <v>17023.580000000002</v>
      </c>
    </row>
    <row r="85" spans="1:7" s="5" customFormat="1" ht="21" customHeight="1" x14ac:dyDescent="0.25">
      <c r="A85" s="1"/>
      <c r="B85" s="10"/>
      <c r="C85" s="10"/>
      <c r="D85" s="11" t="s">
        <v>73</v>
      </c>
      <c r="E85" s="12">
        <v>24187.68</v>
      </c>
      <c r="F85" s="12"/>
      <c r="G85" s="12">
        <f t="shared" si="43"/>
        <v>24187.68</v>
      </c>
    </row>
    <row r="86" spans="1:7" ht="24.75" customHeight="1" x14ac:dyDescent="0.25">
      <c r="B86" s="81"/>
      <c r="C86" s="81"/>
      <c r="D86" s="30" t="s">
        <v>74</v>
      </c>
      <c r="E86" s="31">
        <v>12000</v>
      </c>
      <c r="F86" s="31"/>
      <c r="G86" s="31">
        <f t="shared" si="43"/>
        <v>12000</v>
      </c>
    </row>
    <row r="87" spans="1:7" ht="24.75" customHeight="1" x14ac:dyDescent="0.25">
      <c r="B87" s="64"/>
      <c r="C87" s="64"/>
      <c r="D87" s="21" t="s">
        <v>75</v>
      </c>
      <c r="E87" s="82">
        <v>17094.52</v>
      </c>
      <c r="F87" s="82"/>
      <c r="G87" s="22">
        <f t="shared" si="43"/>
        <v>17094.52</v>
      </c>
    </row>
    <row r="88" spans="1:7" ht="22.5" customHeight="1" x14ac:dyDescent="0.25">
      <c r="B88" s="64"/>
      <c r="C88" s="64"/>
      <c r="D88" s="3" t="s">
        <v>76</v>
      </c>
      <c r="E88" s="12">
        <v>8428.2999999999993</v>
      </c>
      <c r="F88" s="12"/>
      <c r="G88" s="4">
        <f t="shared" si="43"/>
        <v>8428.2999999999993</v>
      </c>
    </row>
    <row r="89" spans="1:7" ht="22.5" customHeight="1" x14ac:dyDescent="0.25">
      <c r="B89" s="64"/>
      <c r="C89" s="64"/>
      <c r="D89" s="3" t="s">
        <v>77</v>
      </c>
      <c r="E89" s="12">
        <v>24329.54</v>
      </c>
      <c r="F89" s="12"/>
      <c r="G89" s="4">
        <f t="shared" si="43"/>
        <v>24329.54</v>
      </c>
    </row>
    <row r="90" spans="1:7" ht="22.5" customHeight="1" x14ac:dyDescent="0.25">
      <c r="B90" s="64"/>
      <c r="C90" s="64"/>
      <c r="D90" s="3" t="s">
        <v>78</v>
      </c>
      <c r="E90" s="12">
        <v>7931.78</v>
      </c>
      <c r="F90" s="12"/>
      <c r="G90" s="4">
        <f t="shared" si="43"/>
        <v>7931.78</v>
      </c>
    </row>
    <row r="91" spans="1:7" ht="22.5" customHeight="1" x14ac:dyDescent="0.25">
      <c r="B91" s="64"/>
      <c r="C91" s="64"/>
      <c r="D91" s="3" t="s">
        <v>79</v>
      </c>
      <c r="E91" s="12">
        <v>21279.48</v>
      </c>
      <c r="F91" s="12"/>
      <c r="G91" s="4">
        <f t="shared" si="43"/>
        <v>21279.48</v>
      </c>
    </row>
    <row r="92" spans="1:7" ht="22.5" customHeight="1" x14ac:dyDescent="0.25">
      <c r="B92" s="64"/>
      <c r="C92" s="64"/>
      <c r="D92" s="3" t="s">
        <v>80</v>
      </c>
      <c r="E92" s="12">
        <v>15201.59</v>
      </c>
      <c r="F92" s="12"/>
      <c r="G92" s="4">
        <f t="shared" si="43"/>
        <v>15201.59</v>
      </c>
    </row>
    <row r="93" spans="1:7" ht="22.5" customHeight="1" x14ac:dyDescent="0.25">
      <c r="B93" s="15"/>
      <c r="C93" s="15"/>
      <c r="D93" s="3" t="s">
        <v>81</v>
      </c>
      <c r="E93" s="12">
        <v>20853.89</v>
      </c>
      <c r="F93" s="12"/>
      <c r="G93" s="4">
        <f t="shared" si="43"/>
        <v>20853.89</v>
      </c>
    </row>
    <row r="94" spans="1:7" s="5" customFormat="1" x14ac:dyDescent="0.25">
      <c r="A94" s="1"/>
      <c r="B94" s="48" t="s">
        <v>19</v>
      </c>
      <c r="C94" s="48"/>
      <c r="D94" s="49" t="s">
        <v>20</v>
      </c>
      <c r="E94" s="50">
        <f>SUM(E95)</f>
        <v>30000</v>
      </c>
      <c r="F94" s="50">
        <f t="shared" ref="F94:G95" si="44">SUM(F95)</f>
        <v>0</v>
      </c>
      <c r="G94" s="50">
        <f t="shared" si="44"/>
        <v>30000</v>
      </c>
    </row>
    <row r="95" spans="1:7" s="5" customFormat="1" x14ac:dyDescent="0.25">
      <c r="A95" s="1"/>
      <c r="B95" s="29"/>
      <c r="C95" s="32" t="s">
        <v>21</v>
      </c>
      <c r="D95" s="30" t="s">
        <v>92</v>
      </c>
      <c r="E95" s="8">
        <f>SUM(E96)</f>
        <v>30000</v>
      </c>
      <c r="F95" s="8">
        <f t="shared" si="44"/>
        <v>0</v>
      </c>
      <c r="G95" s="8">
        <f t="shared" si="44"/>
        <v>30000</v>
      </c>
    </row>
    <row r="96" spans="1:7" s="5" customFormat="1" ht="24" customHeight="1" x14ac:dyDescent="0.25">
      <c r="A96" s="1"/>
      <c r="B96" s="2"/>
      <c r="C96" s="2"/>
      <c r="D96" s="3" t="s">
        <v>122</v>
      </c>
      <c r="E96" s="4">
        <v>30000</v>
      </c>
      <c r="F96" s="4"/>
      <c r="G96" s="4">
        <f t="shared" ref="G96" si="45">SUM(E96:F96)</f>
        <v>30000</v>
      </c>
    </row>
    <row r="97" spans="1:7" s="5" customFormat="1" x14ac:dyDescent="0.25">
      <c r="A97" s="1"/>
      <c r="B97" s="48" t="s">
        <v>29</v>
      </c>
      <c r="C97" s="48"/>
      <c r="D97" s="49" t="s">
        <v>30</v>
      </c>
      <c r="E97" s="50">
        <f>SUM(E98)</f>
        <v>90000</v>
      </c>
      <c r="F97" s="50">
        <f t="shared" ref="F97:G97" si="46">SUM(F98)</f>
        <v>0</v>
      </c>
      <c r="G97" s="50">
        <f t="shared" si="46"/>
        <v>90000</v>
      </c>
    </row>
    <row r="98" spans="1:7" s="5" customFormat="1" x14ac:dyDescent="0.25">
      <c r="A98" s="1"/>
      <c r="B98" s="29"/>
      <c r="C98" s="32" t="s">
        <v>31</v>
      </c>
      <c r="D98" s="7" t="s">
        <v>32</v>
      </c>
      <c r="E98" s="8">
        <f>SUM(E99:E100)</f>
        <v>90000</v>
      </c>
      <c r="F98" s="8">
        <f t="shared" ref="F98:G98" si="47">SUM(F99:F100)</f>
        <v>0</v>
      </c>
      <c r="G98" s="8">
        <f t="shared" si="47"/>
        <v>90000</v>
      </c>
    </row>
    <row r="99" spans="1:7" s="5" customFormat="1" ht="24" customHeight="1" x14ac:dyDescent="0.25">
      <c r="A99" s="1"/>
      <c r="B99" s="2"/>
      <c r="C99" s="2"/>
      <c r="D99" s="3" t="s">
        <v>118</v>
      </c>
      <c r="E99" s="4">
        <v>40000</v>
      </c>
      <c r="F99" s="4"/>
      <c r="G99" s="4">
        <f t="shared" ref="G99:G100" si="48">SUM(E99:F99)</f>
        <v>40000</v>
      </c>
    </row>
    <row r="100" spans="1:7" s="5" customFormat="1" ht="24" customHeight="1" x14ac:dyDescent="0.25">
      <c r="A100" s="1"/>
      <c r="B100" s="2"/>
      <c r="C100" s="2"/>
      <c r="D100" s="3" t="s">
        <v>119</v>
      </c>
      <c r="E100" s="4">
        <v>50000</v>
      </c>
      <c r="F100" s="4"/>
      <c r="G100" s="4">
        <f t="shared" si="48"/>
        <v>50000</v>
      </c>
    </row>
    <row r="101" spans="1:7" s="5" customFormat="1" ht="15.75" customHeight="1" x14ac:dyDescent="0.25">
      <c r="A101" s="1"/>
      <c r="B101" s="23" t="s">
        <v>41</v>
      </c>
      <c r="C101" s="23"/>
      <c r="D101" s="24" t="s">
        <v>42</v>
      </c>
      <c r="E101" s="25">
        <f>SUM(E102,E112)</f>
        <v>136125.10999999999</v>
      </c>
      <c r="F101" s="25">
        <f t="shared" ref="F101:G101" si="49">SUM(F102,F112)</f>
        <v>0</v>
      </c>
      <c r="G101" s="25">
        <f t="shared" si="49"/>
        <v>136125.10999999999</v>
      </c>
    </row>
    <row r="102" spans="1:7" s="5" customFormat="1" ht="15.75" customHeight="1" x14ac:dyDescent="0.25">
      <c r="A102" s="1"/>
      <c r="B102" s="17"/>
      <c r="C102" s="54" t="s">
        <v>63</v>
      </c>
      <c r="D102" s="3" t="s">
        <v>64</v>
      </c>
      <c r="E102" s="4">
        <f>SUM(E103:E111)</f>
        <v>113143.26999999999</v>
      </c>
      <c r="F102" s="4">
        <f t="shared" ref="F102:G102" si="50">SUM(F103:F111)</f>
        <v>0</v>
      </c>
      <c r="G102" s="4">
        <f t="shared" si="50"/>
        <v>113143.26999999999</v>
      </c>
    </row>
    <row r="103" spans="1:7" s="5" customFormat="1" ht="15" customHeight="1" x14ac:dyDescent="0.25">
      <c r="A103" s="1"/>
      <c r="B103" s="2"/>
      <c r="C103" s="2"/>
      <c r="D103" s="11" t="s">
        <v>83</v>
      </c>
      <c r="E103" s="12">
        <v>25180.720000000001</v>
      </c>
      <c r="F103" s="12"/>
      <c r="G103" s="12">
        <f t="shared" ref="G103:G111" si="51">SUM(E103:F103)</f>
        <v>25180.720000000001</v>
      </c>
    </row>
    <row r="104" spans="1:7" s="5" customFormat="1" ht="15" customHeight="1" x14ac:dyDescent="0.25">
      <c r="A104" s="1"/>
      <c r="B104" s="2"/>
      <c r="C104" s="2"/>
      <c r="D104" s="30" t="s">
        <v>84</v>
      </c>
      <c r="E104" s="31">
        <v>6500</v>
      </c>
      <c r="F104" s="31"/>
      <c r="G104" s="8">
        <f t="shared" si="51"/>
        <v>6500</v>
      </c>
    </row>
    <row r="105" spans="1:7" s="5" customFormat="1" ht="15" customHeight="1" x14ac:dyDescent="0.25">
      <c r="A105" s="1"/>
      <c r="B105" s="2"/>
      <c r="C105" s="2"/>
      <c r="D105" s="11" t="s">
        <v>85</v>
      </c>
      <c r="E105" s="12">
        <v>12000</v>
      </c>
      <c r="F105" s="12"/>
      <c r="G105" s="4">
        <f t="shared" si="51"/>
        <v>12000</v>
      </c>
    </row>
    <row r="106" spans="1:7" s="5" customFormat="1" ht="15" customHeight="1" x14ac:dyDescent="0.25">
      <c r="A106" s="1"/>
      <c r="B106" s="2"/>
      <c r="C106" s="2"/>
      <c r="D106" s="30" t="s">
        <v>86</v>
      </c>
      <c r="E106" s="31">
        <v>6000</v>
      </c>
      <c r="F106" s="31"/>
      <c r="G106" s="4">
        <f t="shared" si="51"/>
        <v>6000</v>
      </c>
    </row>
    <row r="107" spans="1:7" s="5" customFormat="1" ht="15" customHeight="1" x14ac:dyDescent="0.25">
      <c r="A107" s="1"/>
      <c r="B107" s="2"/>
      <c r="C107" s="2"/>
      <c r="D107" s="11" t="s">
        <v>87</v>
      </c>
      <c r="E107" s="12">
        <v>18146.93</v>
      </c>
      <c r="F107" s="12"/>
      <c r="G107" s="4">
        <f t="shared" si="51"/>
        <v>18146.93</v>
      </c>
    </row>
    <row r="108" spans="1:7" s="5" customFormat="1" ht="15" customHeight="1" x14ac:dyDescent="0.25">
      <c r="A108" s="1"/>
      <c r="B108" s="2"/>
      <c r="C108" s="2"/>
      <c r="D108" s="11" t="s">
        <v>88</v>
      </c>
      <c r="E108" s="12">
        <v>10000</v>
      </c>
      <c r="F108" s="12"/>
      <c r="G108" s="4">
        <f t="shared" si="51"/>
        <v>10000</v>
      </c>
    </row>
    <row r="109" spans="1:7" s="5" customFormat="1" ht="15" customHeight="1" x14ac:dyDescent="0.25">
      <c r="A109" s="1"/>
      <c r="B109" s="2"/>
      <c r="C109" s="2"/>
      <c r="D109" s="11" t="s">
        <v>89</v>
      </c>
      <c r="E109" s="12">
        <v>16315.62</v>
      </c>
      <c r="F109" s="12"/>
      <c r="G109" s="4">
        <f t="shared" si="51"/>
        <v>16315.62</v>
      </c>
    </row>
    <row r="110" spans="1:7" s="5" customFormat="1" ht="15" customHeight="1" x14ac:dyDescent="0.25">
      <c r="A110" s="1"/>
      <c r="B110" s="2"/>
      <c r="C110" s="2"/>
      <c r="D110" s="11" t="s">
        <v>90</v>
      </c>
      <c r="E110" s="12">
        <v>7000</v>
      </c>
      <c r="F110" s="12"/>
      <c r="G110" s="4">
        <f t="shared" si="51"/>
        <v>7000</v>
      </c>
    </row>
    <row r="111" spans="1:7" s="5" customFormat="1" ht="15" customHeight="1" x14ac:dyDescent="0.25">
      <c r="A111" s="1"/>
      <c r="B111" s="2"/>
      <c r="C111" s="10"/>
      <c r="D111" s="11" t="s">
        <v>91</v>
      </c>
      <c r="E111" s="12">
        <v>12000</v>
      </c>
      <c r="F111" s="12"/>
      <c r="G111" s="4">
        <f t="shared" si="51"/>
        <v>12000</v>
      </c>
    </row>
    <row r="112" spans="1:7" s="53" customFormat="1" ht="15" customHeight="1" x14ac:dyDescent="0.25">
      <c r="A112" s="51"/>
      <c r="B112" s="85"/>
      <c r="C112" s="86" t="s">
        <v>45</v>
      </c>
      <c r="D112" s="11" t="s">
        <v>27</v>
      </c>
      <c r="E112" s="12">
        <f>SUM(E113:E113)</f>
        <v>22981.84</v>
      </c>
      <c r="F112" s="12">
        <f t="shared" ref="F112:G112" si="52">SUM(F113:F113)</f>
        <v>0</v>
      </c>
      <c r="G112" s="12">
        <f t="shared" si="52"/>
        <v>22981.84</v>
      </c>
    </row>
    <row r="113" spans="1:7" s="5" customFormat="1" ht="14.25" customHeight="1" x14ac:dyDescent="0.25">
      <c r="A113" s="1"/>
      <c r="B113" s="55"/>
      <c r="C113" s="55"/>
      <c r="D113" s="83" t="s">
        <v>93</v>
      </c>
      <c r="E113" s="84">
        <v>22981.84</v>
      </c>
      <c r="F113" s="84"/>
      <c r="G113" s="22">
        <f t="shared" ref="G113" si="53">SUM(E113:F113)</f>
        <v>22981.84</v>
      </c>
    </row>
    <row r="114" spans="1:7" s="5" customFormat="1" x14ac:dyDescent="0.25">
      <c r="A114" s="1"/>
      <c r="B114" s="18" t="s">
        <v>46</v>
      </c>
      <c r="C114" s="18"/>
      <c r="D114" s="19" t="s">
        <v>47</v>
      </c>
      <c r="E114" s="20">
        <f>SUM(E115,E117)</f>
        <v>130195.45000000001</v>
      </c>
      <c r="F114" s="20">
        <f t="shared" ref="F114:G114" si="54">SUM(F115,F117)</f>
        <v>0</v>
      </c>
      <c r="G114" s="20">
        <f t="shared" si="54"/>
        <v>130195.45000000001</v>
      </c>
    </row>
    <row r="115" spans="1:7" s="5" customFormat="1" x14ac:dyDescent="0.25">
      <c r="A115" s="1"/>
      <c r="B115" s="17"/>
      <c r="C115" s="32" t="s">
        <v>48</v>
      </c>
      <c r="D115" s="21" t="s">
        <v>49</v>
      </c>
      <c r="E115" s="22">
        <f>SUM(E116:E116)</f>
        <v>30931.599999999999</v>
      </c>
      <c r="F115" s="22">
        <f t="shared" ref="F115:G115" si="55">SUM(F116:F116)</f>
        <v>0</v>
      </c>
      <c r="G115" s="22">
        <f t="shared" si="55"/>
        <v>30931.599999999999</v>
      </c>
    </row>
    <row r="116" spans="1:7" s="5" customFormat="1" ht="23.25" customHeight="1" x14ac:dyDescent="0.25">
      <c r="A116" s="1"/>
      <c r="B116" s="2"/>
      <c r="C116" s="2"/>
      <c r="D116" s="7" t="s">
        <v>94</v>
      </c>
      <c r="E116" s="8">
        <v>30931.599999999999</v>
      </c>
      <c r="F116" s="8"/>
      <c r="G116" s="4">
        <f t="shared" ref="G116" si="56">SUM(E116:F116)</f>
        <v>30931.599999999999</v>
      </c>
    </row>
    <row r="117" spans="1:7" s="53" customFormat="1" ht="15.75" x14ac:dyDescent="0.25">
      <c r="A117" s="51"/>
      <c r="B117" s="52"/>
      <c r="C117" s="54" t="s">
        <v>50</v>
      </c>
      <c r="D117" s="3" t="s">
        <v>51</v>
      </c>
      <c r="E117" s="4">
        <f>SUM(E118:E122)</f>
        <v>99263.85000000002</v>
      </c>
      <c r="F117" s="4">
        <f t="shared" ref="F117:G117" si="57">SUM(F118:F122)</f>
        <v>0</v>
      </c>
      <c r="G117" s="4">
        <f t="shared" si="57"/>
        <v>99263.85000000002</v>
      </c>
    </row>
    <row r="118" spans="1:7" s="5" customFormat="1" ht="16.149999999999999" customHeight="1" x14ac:dyDescent="0.25">
      <c r="A118" s="1"/>
      <c r="B118" s="2"/>
      <c r="C118" s="2"/>
      <c r="D118" s="11" t="s">
        <v>144</v>
      </c>
      <c r="E118" s="12">
        <v>32557.599999999999</v>
      </c>
      <c r="F118" s="12"/>
      <c r="G118" s="4">
        <f t="shared" ref="G118:G122" si="58">SUM(E118:F118)</f>
        <v>32557.599999999999</v>
      </c>
    </row>
    <row r="119" spans="1:7" s="5" customFormat="1" ht="14.25" customHeight="1" x14ac:dyDescent="0.25">
      <c r="A119" s="1"/>
      <c r="B119" s="2"/>
      <c r="C119" s="2"/>
      <c r="D119" s="30" t="s">
        <v>104</v>
      </c>
      <c r="E119" s="31">
        <v>18867.810000000001</v>
      </c>
      <c r="F119" s="31"/>
      <c r="G119" s="4">
        <f t="shared" si="58"/>
        <v>18867.810000000001</v>
      </c>
    </row>
    <row r="120" spans="1:7" s="5" customFormat="1" ht="21.75" customHeight="1" x14ac:dyDescent="0.25">
      <c r="A120" s="1"/>
      <c r="B120" s="2"/>
      <c r="C120" s="2"/>
      <c r="D120" s="67" t="s">
        <v>105</v>
      </c>
      <c r="E120" s="12">
        <v>16360.85</v>
      </c>
      <c r="F120" s="12"/>
      <c r="G120" s="4">
        <f t="shared" si="58"/>
        <v>16360.85</v>
      </c>
    </row>
    <row r="121" spans="1:7" s="5" customFormat="1" ht="21" customHeight="1" x14ac:dyDescent="0.25">
      <c r="A121" s="1"/>
      <c r="B121" s="2"/>
      <c r="C121" s="2"/>
      <c r="D121" s="68" t="s">
        <v>123</v>
      </c>
      <c r="E121" s="8">
        <v>19038.849999999999</v>
      </c>
      <c r="F121" s="8"/>
      <c r="G121" s="4">
        <f t="shared" si="58"/>
        <v>19038.849999999999</v>
      </c>
    </row>
    <row r="122" spans="1:7" s="5" customFormat="1" ht="14.25" customHeight="1" x14ac:dyDescent="0.25">
      <c r="A122" s="1"/>
      <c r="B122" s="2"/>
      <c r="C122" s="2"/>
      <c r="D122" s="3" t="s">
        <v>82</v>
      </c>
      <c r="E122" s="4">
        <v>12438.74</v>
      </c>
      <c r="F122" s="4"/>
      <c r="G122" s="4">
        <f t="shared" si="58"/>
        <v>12438.74</v>
      </c>
    </row>
    <row r="123" spans="1:7" s="5" customFormat="1" x14ac:dyDescent="0.25">
      <c r="A123" s="1"/>
      <c r="B123" s="26" t="s">
        <v>52</v>
      </c>
      <c r="C123" s="26"/>
      <c r="D123" s="27" t="s">
        <v>53</v>
      </c>
      <c r="E123" s="28">
        <f>SUM(E124)</f>
        <v>158231.39000000001</v>
      </c>
      <c r="F123" s="28">
        <f t="shared" ref="F123:G123" si="59">SUM(F124)</f>
        <v>0</v>
      </c>
      <c r="G123" s="28">
        <f t="shared" si="59"/>
        <v>158231.39000000001</v>
      </c>
    </row>
    <row r="124" spans="1:7" s="5" customFormat="1" ht="14.25" customHeight="1" x14ac:dyDescent="0.25">
      <c r="A124" s="1"/>
      <c r="B124" s="29"/>
      <c r="C124" s="32" t="s">
        <v>56</v>
      </c>
      <c r="D124" s="30" t="s">
        <v>27</v>
      </c>
      <c r="E124" s="31">
        <f>SUM(E125:E132)</f>
        <v>158231.39000000001</v>
      </c>
      <c r="F124" s="31">
        <f t="shared" ref="F124:G124" si="60">SUM(F125:F132)</f>
        <v>0</v>
      </c>
      <c r="G124" s="31">
        <f t="shared" si="60"/>
        <v>158231.39000000001</v>
      </c>
    </row>
    <row r="125" spans="1:7" s="5" customFormat="1" x14ac:dyDescent="0.25">
      <c r="A125" s="1"/>
      <c r="B125" s="2"/>
      <c r="C125" s="2"/>
      <c r="D125" s="7" t="s">
        <v>106</v>
      </c>
      <c r="E125" s="8">
        <v>24542.33</v>
      </c>
      <c r="F125" s="8"/>
      <c r="G125" s="4">
        <f t="shared" ref="G125:G132" si="61">SUM(E125:F125)</f>
        <v>24542.33</v>
      </c>
    </row>
    <row r="126" spans="1:7" s="5" customFormat="1" ht="15" customHeight="1" x14ac:dyDescent="0.25">
      <c r="A126" s="1"/>
      <c r="B126" s="2"/>
      <c r="C126" s="2"/>
      <c r="D126" s="7" t="s">
        <v>107</v>
      </c>
      <c r="E126" s="8">
        <v>18442.22</v>
      </c>
      <c r="F126" s="8"/>
      <c r="G126" s="4">
        <f t="shared" si="61"/>
        <v>18442.22</v>
      </c>
    </row>
    <row r="127" spans="1:7" s="5" customFormat="1" ht="15.75" customHeight="1" x14ac:dyDescent="0.25">
      <c r="A127" s="1"/>
      <c r="B127" s="2"/>
      <c r="C127" s="2"/>
      <c r="D127" s="7" t="s">
        <v>108</v>
      </c>
      <c r="E127" s="8">
        <v>18172.02</v>
      </c>
      <c r="F127" s="8"/>
      <c r="G127" s="4">
        <f t="shared" si="61"/>
        <v>18172.02</v>
      </c>
    </row>
    <row r="128" spans="1:7" s="5" customFormat="1" ht="15.75" customHeight="1" x14ac:dyDescent="0.25">
      <c r="A128" s="1"/>
      <c r="B128" s="2"/>
      <c r="C128" s="2"/>
      <c r="D128" s="7" t="s">
        <v>109</v>
      </c>
      <c r="E128" s="8">
        <v>30000</v>
      </c>
      <c r="F128" s="8"/>
      <c r="G128" s="4">
        <f t="shared" si="61"/>
        <v>30000</v>
      </c>
    </row>
    <row r="129" spans="1:7" s="5" customFormat="1" ht="15.75" customHeight="1" x14ac:dyDescent="0.25">
      <c r="A129" s="1"/>
      <c r="B129" s="2"/>
      <c r="C129" s="2"/>
      <c r="D129" s="7" t="s">
        <v>110</v>
      </c>
      <c r="E129" s="8">
        <v>11549.29</v>
      </c>
      <c r="F129" s="8"/>
      <c r="G129" s="4">
        <f t="shared" si="61"/>
        <v>11549.29</v>
      </c>
    </row>
    <row r="130" spans="1:7" s="5" customFormat="1" ht="15.75" customHeight="1" x14ac:dyDescent="0.25">
      <c r="A130" s="1"/>
      <c r="B130" s="2"/>
      <c r="C130" s="2"/>
      <c r="D130" s="7" t="s">
        <v>111</v>
      </c>
      <c r="E130" s="8">
        <v>18442.22</v>
      </c>
      <c r="F130" s="8"/>
      <c r="G130" s="4">
        <f t="shared" si="61"/>
        <v>18442.22</v>
      </c>
    </row>
    <row r="131" spans="1:7" s="5" customFormat="1" ht="15.75" customHeight="1" x14ac:dyDescent="0.25">
      <c r="A131" s="1"/>
      <c r="B131" s="2"/>
      <c r="C131" s="2"/>
      <c r="D131" s="7" t="s">
        <v>112</v>
      </c>
      <c r="E131" s="8">
        <v>16725.939999999999</v>
      </c>
      <c r="F131" s="8"/>
      <c r="G131" s="4">
        <f t="shared" si="61"/>
        <v>16725.939999999999</v>
      </c>
    </row>
    <row r="132" spans="1:7" s="5" customFormat="1" ht="15.75" customHeight="1" x14ac:dyDescent="0.25">
      <c r="A132" s="1"/>
      <c r="B132" s="2"/>
      <c r="C132" s="2"/>
      <c r="D132" s="7" t="s">
        <v>113</v>
      </c>
      <c r="E132" s="8">
        <v>20357.37</v>
      </c>
      <c r="F132" s="8"/>
      <c r="G132" s="4">
        <f t="shared" si="61"/>
        <v>20357.37</v>
      </c>
    </row>
    <row r="133" spans="1:7" s="45" customFormat="1" ht="15" customHeight="1" x14ac:dyDescent="0.25">
      <c r="A133" s="43"/>
      <c r="B133" s="72" t="s">
        <v>61</v>
      </c>
      <c r="C133" s="72"/>
      <c r="D133" s="72"/>
      <c r="E133" s="44">
        <f>SUM(E82,E94,E97,E101,E114,E123)</f>
        <v>712882.30999999994</v>
      </c>
      <c r="F133" s="44">
        <f t="shared" ref="F133:G133" si="62">SUM(F82,F94,F97,F101,F114,F123)</f>
        <v>0</v>
      </c>
      <c r="G133" s="44">
        <f t="shared" si="62"/>
        <v>712882.30999999994</v>
      </c>
    </row>
    <row r="134" spans="1:7" s="5" customFormat="1" ht="22.5" customHeight="1" x14ac:dyDescent="0.25">
      <c r="A134" s="1"/>
      <c r="B134" s="73" t="s">
        <v>62</v>
      </c>
      <c r="C134" s="74"/>
      <c r="D134" s="74"/>
      <c r="E134" s="20">
        <f>SUM(E52,E68,E78,E133)</f>
        <v>3542668.66</v>
      </c>
      <c r="F134" s="20">
        <f t="shared" ref="F134:G134" si="63">SUM(F52,F68,F78,F133)</f>
        <v>320000</v>
      </c>
      <c r="G134" s="20">
        <f t="shared" si="63"/>
        <v>3862668.66</v>
      </c>
    </row>
    <row r="135" spans="1:7" s="5" customFormat="1" x14ac:dyDescent="0.25">
      <c r="A135" s="1"/>
      <c r="B135" s="1"/>
      <c r="C135" s="1"/>
      <c r="D135" s="56"/>
      <c r="E135" s="1"/>
      <c r="F135" s="1"/>
      <c r="G135" s="1"/>
    </row>
  </sheetData>
  <mergeCells count="10">
    <mergeCell ref="B1:G1"/>
    <mergeCell ref="B133:D133"/>
    <mergeCell ref="B134:D134"/>
    <mergeCell ref="B69:D69"/>
    <mergeCell ref="B2:D2"/>
    <mergeCell ref="B53:D53"/>
    <mergeCell ref="B80:D80"/>
    <mergeCell ref="B52:D52"/>
    <mergeCell ref="B68:D68"/>
    <mergeCell ref="B78:D7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Siemiątkowska</dc:creator>
  <cp:lastModifiedBy>Lidia Siemiątkowska</cp:lastModifiedBy>
  <cp:lastPrinted>2026-03-20T08:36:33Z</cp:lastPrinted>
  <dcterms:created xsi:type="dcterms:W3CDTF">2024-12-17T10:23:48Z</dcterms:created>
  <dcterms:modified xsi:type="dcterms:W3CDTF">2026-03-20T08:37:20Z</dcterms:modified>
</cp:coreProperties>
</file>